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Danielle_Craig\Desktop\MASTER COMMISSIONERS\2023 Conference\All MC OneDrive\MC Resources - Instructions - Calculators\Sale Log Templates\"/>
    </mc:Choice>
  </mc:AlternateContent>
  <xr:revisionPtr revIDLastSave="0" documentId="8_{93808AB6-450E-4ADC-A929-E31D75345965}" xr6:coauthVersionLast="47" xr6:coauthVersionMax="47" xr10:uidLastSave="{00000000-0000-0000-0000-000000000000}"/>
  <bookViews>
    <workbookView xWindow="28680" yWindow="-120" windowWidth="29040" windowHeight="15720" tabRatio="677" firstSheet="1" activeTab="1" xr2:uid="{00000000-000D-0000-FFFF-FFFF00000000}"/>
  </bookViews>
  <sheets>
    <sheet name="Instructions" sheetId="3" r:id="rId1"/>
    <sheet name="Sample Log" sheetId="4" r:id="rId2"/>
    <sheet name="Log" sheetId="1" r:id="rId3"/>
    <sheet name="Holidays" sheetId="2" r:id="rId4"/>
  </sheets>
  <definedNames>
    <definedName name="_xlnm.Print_Area" localSheetId="2">SaleLog[#All]</definedName>
    <definedName name="_xlnm.Print_Area" localSheetId="1">SaleLog3[#All]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 l="1"/>
  <c r="R2" i="1" s="1"/>
  <c r="M2" i="1"/>
  <c r="K2" i="1"/>
  <c r="R2" i="4" l="1"/>
  <c r="R3" i="4"/>
  <c r="R4" i="4"/>
  <c r="R5" i="4"/>
  <c r="R6" i="4"/>
  <c r="N6" i="4"/>
  <c r="O6" i="4"/>
  <c r="P6" i="4"/>
  <c r="Q6" i="4"/>
  <c r="Q5" i="4" l="1"/>
  <c r="P5" i="4"/>
  <c r="O5" i="4"/>
  <c r="N5" i="4"/>
  <c r="Q4" i="4"/>
  <c r="P4" i="4"/>
  <c r="O4" i="4"/>
  <c r="N4" i="4"/>
  <c r="Q3" i="4"/>
  <c r="P3" i="4"/>
  <c r="O3" i="4"/>
  <c r="N3" i="4"/>
  <c r="M3" i="4"/>
  <c r="Q2" i="4"/>
  <c r="P2" i="4"/>
  <c r="O2" i="4"/>
  <c r="N2" i="4"/>
  <c r="N2" i="1" l="1"/>
  <c r="Q2" i="1"/>
  <c r="P2" i="1"/>
  <c r="O2" i="1"/>
</calcChain>
</file>

<file path=xl/sharedStrings.xml><?xml version="1.0" encoding="utf-8"?>
<sst xmlns="http://schemas.openxmlformats.org/spreadsheetml/2006/main" count="87" uniqueCount="61">
  <si>
    <r>
      <t xml:space="preserve">Business day calculations are based upon calendar weekends and stated holidays. 2016 KCOJ holidays and anticipated 2017 KCOJ holidays have been entered on the worksheet "Holidays" (2017 Christmas and 2018 New Year holidays are estimated and may be incorrect). Once official holiday schedule is released, ensure that holidays entered are correct. </t>
    </r>
    <r>
      <rPr>
        <b/>
        <sz val="11"/>
        <color rgb="FFFF0000"/>
        <rFont val="Calibri"/>
        <family val="2"/>
        <scheme val="minor"/>
      </rPr>
      <t>Additional holidays may be entered on list for local closings and future years</t>
    </r>
    <r>
      <rPr>
        <sz val="11"/>
        <color rgb="FF0070C0"/>
        <rFont val="Calibri"/>
        <family val="2"/>
        <scheme val="minor"/>
      </rPr>
      <t xml:space="preserve"> - do not skip rows or use column other than A. </t>
    </r>
  </si>
  <si>
    <t>See Sample Log</t>
  </si>
  <si>
    <t>INSTRUCTIONS</t>
  </si>
  <si>
    <t>Enter Case # (column A) and Style [Primary Plaintiff (column B) and Primary Defendant (column C)- no need for all parties to be recorded in log] for each referral received. If a case is referred for sale, then withdrawn, enter on a new row if another referral or sale date is received.</t>
  </si>
  <si>
    <t>Enter Date ORMC is entered in column D.</t>
  </si>
  <si>
    <t>If 30 day extension is granted by Circuit Judge, enter Yes in column E, otherwise enter No (this can be changed from No to Yes later if an extension is granted)</t>
  </si>
  <si>
    <t>Latest date to schedule sale will be calculated and appear in Column N.</t>
  </si>
  <si>
    <t>Time frame for one  required ad will be calculated and appear in columns O and P.</t>
  </si>
  <si>
    <t>Enter date appraisal filed in court record (to be filed before sale) in column F. (Based upon entered sale date, field will be highlighted yellow if outside parameters.)</t>
  </si>
  <si>
    <t>Enter date of 1 required ad (may be advertised more than once, but 1 must fall within date range) in column G.</t>
  </si>
  <si>
    <t>Enter Date of Sale in column H. (Based upon calculated sale deadline, field will be highlighted in yellow if outside parameters.)</t>
  </si>
  <si>
    <t>Deadline for filing Report of Sale will be calculated and appear in Column P.</t>
  </si>
  <si>
    <t>Enter date Report of Sale filed in column I. (Based upon calculated deadline, field will be highlighted in yellow if outside parameters.)</t>
  </si>
  <si>
    <t xml:space="preserve">Enter date sale confirmed in column J. </t>
  </si>
  <si>
    <t>Enter date deed signed by judge in column K.</t>
  </si>
  <si>
    <t xml:space="preserve">Enter date full payment of proceeds (full winning bid or costs/expenses) received in column L. </t>
  </si>
  <si>
    <t>Deadline to deliver deed will calculate and appear in column R, based upon date of confirmation or receipt of funds, whichever is later.</t>
  </si>
  <si>
    <t>Enter date deed delivered to purchaser in column M. (Based upon calculated deadline, field will be highlighted in yellow if outside parameters.)</t>
  </si>
  <si>
    <t>If sale is withdrawn, enter date withdrawn in column S. This will prevent calculation of deed delivery date.</t>
  </si>
  <si>
    <t>Helpful information (Purchaser, Winning Bid) columns appear at the right. Additional columns may be added as needed or desired to track additional information. To be part of the table and automatically continue all formulas and formats, there can be no blank columns. Add columns directly to the right of the existing table or insert within current table. Be careful not to override calculated columns containing formulas and auto-entry.</t>
  </si>
  <si>
    <t>Do not skip rows when entering data. Do not turn off table functions on the Auto Correct icon if it appears:</t>
  </si>
  <si>
    <t>Case #</t>
  </si>
  <si>
    <t>Primary Plaintiff</t>
  </si>
  <si>
    <t>Primary Defendant</t>
  </si>
  <si>
    <t>ORMCJS Date</t>
  </si>
  <si>
    <t>Extension Granted?</t>
  </si>
  <si>
    <t>Date Appraisal Filed</t>
  </si>
  <si>
    <t>Date Advertised</t>
  </si>
  <si>
    <t>Scheduled Date of Sale</t>
  </si>
  <si>
    <t>Date Report of Sale Filed</t>
  </si>
  <si>
    <t>Date Sale Confirmed</t>
  </si>
  <si>
    <t>Date Deed Approved by Court</t>
  </si>
  <si>
    <t>Date Full Payment of Proceeds/ Costs Rec'd</t>
  </si>
  <si>
    <t>Date Deed Delivered to Purchaser</t>
  </si>
  <si>
    <t>Deadline for Sale Date</t>
  </si>
  <si>
    <t>One Ad to Run After...</t>
  </si>
  <si>
    <t>...And Before</t>
  </si>
  <si>
    <t>Deadline for Report of Sale</t>
  </si>
  <si>
    <t>Deadline to Deliver deed</t>
  </si>
  <si>
    <t>Withdrawal Date, if WD</t>
  </si>
  <si>
    <t>Purchaser</t>
  </si>
  <si>
    <t>Winning Bid</t>
  </si>
  <si>
    <t>22-CI-00001</t>
  </si>
  <si>
    <t>Bank</t>
  </si>
  <si>
    <t>Doe, John</t>
  </si>
  <si>
    <t>No</t>
  </si>
  <si>
    <t>Yes</t>
  </si>
  <si>
    <t>22-CI-00002</t>
  </si>
  <si>
    <t>Mortgage Co</t>
  </si>
  <si>
    <t>Smith, Judy</t>
  </si>
  <si>
    <t>22-CI-00003</t>
  </si>
  <si>
    <t>Tax Investement Group</t>
  </si>
  <si>
    <t>Estate of Doe, Jane</t>
  </si>
  <si>
    <t>22-CI-00004</t>
  </si>
  <si>
    <t>Jones, Joe</t>
  </si>
  <si>
    <t>Jones, Jane</t>
  </si>
  <si>
    <t>22-CI-00005</t>
  </si>
  <si>
    <t>bank</t>
  </si>
  <si>
    <t>ORMC Date</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</si>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</sst>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u/>
      <sz val="11"/>
      <name val="Calibri"/>
      <family val="2"/>
      <scheme val="minor"/>
    </font>
    <font>
      <sz val="11"/>
      <name val="Calibri"/>
      <family val="2"/>
      <scheme val="minor"/>
    </font>
    <font>
      <b/>
      <u/>
      <sz val="11"/>
      <color rgb="FF0070C0"/>
      <name val="Calibri"/>
      <family val="2"/>
      <scheme val="minor"/>
    </font>
    <font>
      <sz val="11"/>
      <color rgb="FF0070C0"/>
      <name val="Calibri"/>
      <family val="2"/>
      <scheme val="minor"/>
    </font>
    <font>
      <sz val="11"/>
      <color rgb="FFFF0000"/>
      <name val="Calibri"/>
      <family val="2"/>
      <scheme val="minor"/>
    </font>
    <font>
      <b/>
      <u/>
      <sz val="14"/>
      <name val="Calibri"/>
      <family val="2"/>
      <scheme val="minor"/>
    </font>
    <font>
      <b/>
      <sz val="11"/>
      <color rgb="FFFF0000"/>
      <name val="Calibri"/>
      <family val="2"/>
      <scheme val="minor"/>
    </font>
    <font>
      <sz val="11"/>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1">
    <border>
      <left/>
      <right/>
      <top/>
      <bottom/>
      <diagonal/>
    </border>
  </borders>
  <cellStyleXfs count="2">
    <xf numFmtId="0" fontId="0" fillId="0" borderId="0"/>
    <xf numFmtId="0" fontId="8" fillId="0" borderId="0"/>
  </cellStyleXfs>
  <cellXfs count="24">
    <xf numFmtId="0" fontId="0" fillId="0" borderId="0" xfId="0"/>
    <xf numFmtId="14" fontId="0" fillId="0" borderId="0" xfId="0" applyNumberFormat="1" applyProtection="1">
      <protection locked="0"/>
    </xf>
    <xf numFmtId="0" fontId="0" fillId="0" borderId="0" xfId="0" applyProtection="1">
      <protection locked="0"/>
    </xf>
    <xf numFmtId="14" fontId="0" fillId="0" borderId="0" xfId="0" applyNumberFormat="1" applyProtection="1">
      <protection hidden="1"/>
    </xf>
    <xf numFmtId="39" fontId="0" fillId="0" borderId="0" xfId="0" applyNumberFormat="1" applyProtection="1">
      <protection locked="0"/>
    </xf>
    <xf numFmtId="49" fontId="0" fillId="0" borderId="0" xfId="0" applyNumberFormat="1" applyAlignment="1" applyProtection="1">
      <alignment wrapText="1"/>
      <protection locked="0"/>
    </xf>
    <xf numFmtId="0" fontId="2" fillId="0" borderId="0" xfId="0" applyFont="1" applyAlignment="1" applyProtection="1">
      <alignment wrapText="1"/>
      <protection locked="0"/>
    </xf>
    <xf numFmtId="0" fontId="2" fillId="2" borderId="0" xfId="0" applyFont="1" applyFill="1" applyAlignment="1" applyProtection="1">
      <alignment wrapText="1"/>
      <protection locked="0"/>
    </xf>
    <xf numFmtId="49" fontId="2" fillId="2" borderId="0" xfId="0" applyNumberFormat="1" applyFont="1" applyFill="1" applyAlignment="1" applyProtection="1">
      <alignment wrapText="1"/>
      <protection locked="0"/>
    </xf>
    <xf numFmtId="49" fontId="1" fillId="2" borderId="0" xfId="0" applyNumberFormat="1" applyFont="1" applyFill="1" applyAlignment="1" applyProtection="1">
      <alignment horizontal="center" vertical="center" wrapText="1"/>
      <protection locked="0"/>
    </xf>
    <xf numFmtId="39" fontId="1" fillId="2" borderId="0" xfId="0" applyNumberFormat="1" applyFont="1" applyFill="1" applyAlignment="1" applyProtection="1">
      <alignment horizontal="center" vertical="center" wrapText="1"/>
      <protection locked="0"/>
    </xf>
    <xf numFmtId="49" fontId="3" fillId="2" borderId="0" xfId="0" applyNumberFormat="1" applyFont="1" applyFill="1" applyAlignment="1">
      <alignment horizontal="center" vertical="center" wrapText="1"/>
    </xf>
    <xf numFmtId="14" fontId="4" fillId="0" borderId="0" xfId="0" applyNumberFormat="1" applyFont="1"/>
    <xf numFmtId="0" fontId="4" fillId="0" borderId="0" xfId="0" applyFont="1"/>
    <xf numFmtId="0" fontId="0" fillId="0" borderId="0" xfId="0" applyAlignment="1">
      <alignment wrapText="1"/>
    </xf>
    <xf numFmtId="0" fontId="0" fillId="0" borderId="0" xfId="0" applyAlignment="1">
      <alignment horizontal="left" wrapText="1"/>
    </xf>
    <xf numFmtId="0" fontId="0" fillId="0" borderId="0" xfId="0" applyAlignment="1">
      <alignment horizontal="left" wrapText="1" indent="1"/>
    </xf>
    <xf numFmtId="0" fontId="5"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7" fillId="3" borderId="0" xfId="0" applyFont="1" applyFill="1" applyAlignment="1">
      <alignment horizontal="center" vertical="center" wrapText="1"/>
    </xf>
    <xf numFmtId="14" fontId="4" fillId="0" borderId="0" xfId="0" applyNumberFormat="1" applyFont="1" applyProtection="1">
      <protection locked="0"/>
    </xf>
    <xf numFmtId="14" fontId="1" fillId="2" borderId="0" xfId="0" applyNumberFormat="1" applyFont="1" applyFill="1" applyAlignment="1" applyProtection="1">
      <alignment horizontal="center" vertical="center" wrapText="1"/>
      <protection locked="0"/>
    </xf>
    <xf numFmtId="14" fontId="8" fillId="0" borderId="0" xfId="1" applyNumberFormat="1" applyProtection="1">
      <protection hidden="1"/>
    </xf>
  </cellXfs>
  <cellStyles count="2">
    <cellStyle name="Normal" xfId="0" builtinId="0"/>
    <cellStyle name="Normal 3" xfId="1" xr:uid="{ECBA5057-452E-4F8F-B679-11E38A4EB241}"/>
  </cellStyles>
  <dxfs count="60">
    <dxf>
      <numFmt numFmtId="7" formatCode="#,##0.00_);\(#,##0.00\)"/>
      <protection locked="0" hidden="0"/>
    </dxf>
    <dxf>
      <numFmt numFmtId="19" formatCode="m/d/yyyy"/>
      <protection locked="0" hidden="0"/>
    </dxf>
    <dxf>
      <numFmt numFmtId="19" formatCode="m/d/yyyy"/>
      <protection locked="0" hidden="0"/>
    </dxf>
    <dxf>
      <font>
        <strike val="0"/>
        <outline val="0"/>
        <shadow val="0"/>
        <vertAlign val="baseline"/>
        <sz val="11"/>
        <color rgb="FF0070C0"/>
        <name val="Calibri"/>
        <scheme val="minor"/>
      </font>
      <numFmt numFmtId="19" formatCode="m/d/yyyy"/>
      <protection locked="1" hidden="0"/>
    </dxf>
    <dxf>
      <font>
        <strike val="0"/>
        <outline val="0"/>
        <shadow val="0"/>
        <vertAlign val="baseline"/>
        <sz val="11"/>
        <color rgb="FF0070C0"/>
        <name val="Calibri"/>
        <scheme val="minor"/>
      </font>
      <numFmt numFmtId="19" formatCode="m/d/yyyy"/>
      <protection locked="1" hidden="0"/>
    </dxf>
    <dxf>
      <font>
        <strike val="0"/>
        <outline val="0"/>
        <shadow val="0"/>
        <vertAlign val="baseline"/>
        <sz val="11"/>
        <color rgb="FF0070C0"/>
        <name val="Calibri"/>
        <scheme val="minor"/>
      </font>
      <numFmt numFmtId="19" formatCode="m/d/yyyy"/>
      <protection locked="1" hidden="0"/>
    </dxf>
    <dxf>
      <font>
        <strike val="0"/>
        <outline val="0"/>
        <shadow val="0"/>
        <vertAlign val="baseline"/>
        <sz val="11"/>
        <color rgb="FF0070C0"/>
        <name val="Calibri"/>
        <scheme val="minor"/>
      </font>
      <numFmt numFmtId="19" formatCode="m/d/yyyy"/>
      <protection locked="1" hidden="0"/>
    </dxf>
    <dxf>
      <font>
        <strike val="0"/>
        <outline val="0"/>
        <shadow val="0"/>
        <vertAlign val="baseline"/>
        <sz val="11"/>
        <color rgb="FF0070C0"/>
        <name val="Calibri"/>
        <scheme val="minor"/>
      </font>
      <numFmt numFmtId="19" formatCode="m/d/yyyy"/>
      <protection locked="1" hidden="0"/>
    </dxf>
    <dxf>
      <numFmt numFmtId="19" formatCode="m/d/yyyy"/>
      <protection locked="0" hidden="0"/>
    </dxf>
    <dxf>
      <numFmt numFmtId="19" formatCode="m/d/yyyy"/>
      <protection locked="0" hidden="0"/>
    </dxf>
    <dxf>
      <numFmt numFmtId="19" formatCode="m/d/yyyy"/>
      <protection locked="0" hidden="0"/>
    </dxf>
    <dxf>
      <numFmt numFmtId="19" formatCode="m/d/yyyy"/>
      <protection locked="0" hidden="0"/>
    </dxf>
    <dxf>
      <numFmt numFmtId="19" formatCode="m/d/yyyy"/>
      <protection locked="0" hidden="0"/>
    </dxf>
    <dxf>
      <numFmt numFmtId="19" formatCode="m/d/yyyy"/>
      <protection locked="0" hidden="0"/>
    </dxf>
    <dxf>
      <numFmt numFmtId="19" formatCode="m/d/yyyy"/>
      <protection locked="0" hidden="0"/>
    </dxf>
    <dxf>
      <numFmt numFmtId="19" formatCode="m/d/yyyy"/>
      <protection locked="0" hidden="0"/>
    </dxf>
    <dxf>
      <numFmt numFmtId="19" formatCode="m/d/yyyy"/>
      <protection locked="0" hidden="0"/>
    </dxf>
    <dxf>
      <numFmt numFmtId="19" formatCode="m/d/yyyy"/>
      <protection locked="0" hidden="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hidden="0"/>
    </dxf>
    <dxf>
      <protection locked="0" hidden="0"/>
    </dxf>
    <dxf>
      <numFmt numFmtId="30" formatCode="@"/>
      <protection locked="0" hidden="0"/>
    </dxf>
    <dxf>
      <font>
        <b/>
        <i val="0"/>
        <strike val="0"/>
        <condense val="0"/>
        <extend val="0"/>
        <outline val="0"/>
        <shadow val="0"/>
        <u/>
        <vertAlign val="baseline"/>
        <sz val="11"/>
        <color auto="1"/>
        <name val="Calibri"/>
        <scheme val="minor"/>
      </font>
      <numFmt numFmtId="30" formatCode="@"/>
      <fill>
        <patternFill patternType="solid">
          <fgColor indexed="64"/>
          <bgColor theme="0" tint="-0.249977111117893"/>
        </patternFill>
      </fill>
      <alignment horizontal="center" vertical="center" textRotation="0" wrapText="1" indent="0" justifyLastLine="0" shrinkToFit="0" readingOrder="0"/>
      <protection locked="0" hidden="0"/>
    </dxf>
    <dxf>
      <font>
        <b/>
        <i/>
        <color rgb="FFFF0000"/>
      </font>
      <fill>
        <patternFill>
          <bgColor rgb="FFFFFF00"/>
        </patternFill>
      </fill>
    </dxf>
    <dxf>
      <font>
        <b/>
        <i/>
        <color rgb="FFFF0000"/>
      </font>
      <fill>
        <patternFill>
          <bgColor rgb="FFFFFF00"/>
        </patternFill>
      </fill>
    </dxf>
    <dxf>
      <font>
        <b/>
        <i/>
        <color rgb="FFFF0000"/>
      </font>
      <fill>
        <patternFill>
          <bgColor rgb="FFFFFF00"/>
        </patternFill>
      </fill>
    </dxf>
    <dxf>
      <font>
        <b/>
        <i/>
        <color rgb="FFFF0000"/>
      </font>
      <fill>
        <patternFill>
          <bgColor rgb="FFFFFF00"/>
        </patternFill>
      </fill>
    </dxf>
    <dxf>
      <font>
        <b/>
        <i/>
        <color rgb="FFFF0000"/>
      </font>
      <fill>
        <patternFill>
          <bgColor rgb="FFFFFF00"/>
        </patternFill>
      </fill>
    </dxf>
    <dxf>
      <font>
        <b/>
        <i/>
        <color rgb="FFFF0000"/>
      </font>
      <fill>
        <patternFill>
          <bgColor rgb="FFFFFF00"/>
        </patternFill>
      </fill>
    </dxf>
    <dxf>
      <numFmt numFmtId="7" formatCode="#,##0.00_);\(#,##0.00\)"/>
      <protection locked="0" hidden="0"/>
    </dxf>
    <dxf>
      <numFmt numFmtId="19" formatCode="m/d/yyyy"/>
      <protection locked="0" hidden="0"/>
    </dxf>
    <dxf>
      <numFmt numFmtId="19" formatCode="m/d/yyyy"/>
      <protection locked="0" hidden="0"/>
    </dxf>
    <dxf>
      <font>
        <strike val="0"/>
        <outline val="0"/>
        <shadow val="0"/>
        <vertAlign val="baseline"/>
        <sz val="11"/>
        <color rgb="FF0070C0"/>
        <name val="Calibri"/>
        <scheme val="minor"/>
      </font>
      <numFmt numFmtId="19" formatCode="m/d/yyyy"/>
      <protection locked="1" hidden="0"/>
    </dxf>
    <dxf>
      <font>
        <strike val="0"/>
        <outline val="0"/>
        <shadow val="0"/>
        <vertAlign val="baseline"/>
        <sz val="11"/>
        <color rgb="FF0070C0"/>
        <name val="Calibri"/>
        <scheme val="minor"/>
      </font>
      <numFmt numFmtId="19" formatCode="m/d/yyyy"/>
      <protection locked="1" hidden="0"/>
    </dxf>
    <dxf>
      <font>
        <strike val="0"/>
        <outline val="0"/>
        <shadow val="0"/>
        <vertAlign val="baseline"/>
        <sz val="11"/>
        <color rgb="FF0070C0"/>
        <name val="Calibri"/>
        <scheme val="minor"/>
      </font>
      <numFmt numFmtId="19" formatCode="m/d/yyyy"/>
      <protection locked="1" hidden="0"/>
    </dxf>
    <dxf>
      <font>
        <strike val="0"/>
        <outline val="0"/>
        <shadow val="0"/>
        <vertAlign val="baseline"/>
        <sz val="11"/>
        <color rgb="FF0070C0"/>
        <name val="Calibri"/>
        <scheme val="minor"/>
      </font>
      <numFmt numFmtId="19" formatCode="m/d/yyyy"/>
      <protection locked="1" hidden="0"/>
    </dxf>
    <dxf>
      <font>
        <strike val="0"/>
        <outline val="0"/>
        <shadow val="0"/>
        <vertAlign val="baseline"/>
        <sz val="11"/>
        <color rgb="FF0070C0"/>
        <name val="Calibri"/>
        <scheme val="minor"/>
      </font>
      <numFmt numFmtId="19" formatCode="m/d/yyyy"/>
      <protection locked="1" hidden="0"/>
    </dxf>
    <dxf>
      <numFmt numFmtId="19" formatCode="m/d/yyyy"/>
      <protection locked="0" hidden="0"/>
    </dxf>
    <dxf>
      <numFmt numFmtId="19" formatCode="m/d/yyyy"/>
      <protection locked="0" hidden="0"/>
    </dxf>
    <dxf>
      <numFmt numFmtId="19" formatCode="m/d/yyyy"/>
      <protection locked="0" hidden="0"/>
    </dxf>
    <dxf>
      <numFmt numFmtId="19" formatCode="m/d/yyyy"/>
      <protection locked="0" hidden="0"/>
    </dxf>
    <dxf>
      <numFmt numFmtId="19" formatCode="m/d/yyyy"/>
      <protection locked="0" hidden="0"/>
    </dxf>
    <dxf>
      <numFmt numFmtId="19" formatCode="m/d/yyyy"/>
      <protection locked="0" hidden="0"/>
    </dxf>
    <dxf>
      <numFmt numFmtId="19" formatCode="m/d/yyyy"/>
      <protection locked="0" hidden="0"/>
    </dxf>
    <dxf>
      <numFmt numFmtId="19" formatCode="m/d/yyyy"/>
      <protection locked="0" hidden="0"/>
    </dxf>
    <dxf>
      <numFmt numFmtId="19" formatCode="m/d/yyyy"/>
      <protection locked="0" hidden="0"/>
    </dxf>
    <dxf>
      <numFmt numFmtId="19" formatCode="m/d/yyyy"/>
      <protection locked="0" hidden="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hidden="0"/>
    </dxf>
    <dxf>
      <protection locked="0" hidden="0"/>
    </dxf>
    <dxf>
      <numFmt numFmtId="30" formatCode="@"/>
      <protection locked="0" hidden="0"/>
    </dxf>
    <dxf>
      <font>
        <b/>
        <i val="0"/>
        <strike val="0"/>
        <condense val="0"/>
        <extend val="0"/>
        <outline val="0"/>
        <shadow val="0"/>
        <u/>
        <vertAlign val="baseline"/>
        <sz val="11"/>
        <color auto="1"/>
        <name val="Calibri"/>
        <scheme val="minor"/>
      </font>
      <numFmt numFmtId="30" formatCode="@"/>
      <fill>
        <patternFill patternType="solid">
          <fgColor indexed="64"/>
          <bgColor theme="0" tint="-0.249977111117893"/>
        </patternFill>
      </fill>
      <alignment horizontal="center" vertical="center" textRotation="0" wrapText="1" indent="0" justifyLastLine="0" shrinkToFit="0" readingOrder="0"/>
      <protection locked="0" hidden="0"/>
    </dxf>
    <dxf>
      <font>
        <b/>
        <i/>
        <color rgb="FFFF0000"/>
      </font>
      <fill>
        <patternFill>
          <bgColor rgb="FFFFFF00"/>
        </patternFill>
      </fill>
    </dxf>
    <dxf>
      <font>
        <b/>
        <i/>
        <color rgb="FFFF0000"/>
      </font>
      <fill>
        <patternFill>
          <bgColor rgb="FFFFFF00"/>
        </patternFill>
      </fill>
    </dxf>
    <dxf>
      <font>
        <b/>
        <i/>
        <color rgb="FFFF0000"/>
      </font>
      <fill>
        <patternFill>
          <bgColor rgb="FFFFFF00"/>
        </patternFill>
      </fill>
    </dxf>
    <dxf>
      <font>
        <b/>
        <i/>
        <color rgb="FFFF0000"/>
      </font>
      <fill>
        <patternFill>
          <bgColor rgb="FFFFFF00"/>
        </patternFill>
      </fill>
    </dxf>
    <dxf>
      <font>
        <b/>
        <i/>
        <color rgb="FFFF0000"/>
      </font>
      <fill>
        <patternFill>
          <bgColor rgb="FFFFFF00"/>
        </patternFill>
      </fill>
    </dxf>
    <dxf>
      <font>
        <b/>
        <i/>
        <color rgb="FFFF0000"/>
      </font>
      <fill>
        <patternFill>
          <bgColor rgb="FFFFFF00"/>
        </patternFill>
      </fill>
    </dxf>
    <dxf>
      <font>
        <b/>
        <i/>
        <color rgb="FFFF0000"/>
      </font>
      <fill>
        <patternFill>
          <bgColor rgb="FFFFFF00"/>
        </patternFill>
      </fill>
    </dxf>
    <dxf>
      <font>
        <b/>
        <i/>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866775</xdr:colOff>
      <xdr:row>21</xdr:row>
      <xdr:rowOff>0</xdr:rowOff>
    </xdr:from>
    <xdr:to>
      <xdr:col>0</xdr:col>
      <xdr:colOff>3571537</xdr:colOff>
      <xdr:row>27</xdr:row>
      <xdr:rowOff>104619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66775" y="8343900"/>
          <a:ext cx="2704762" cy="124761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SaleLog3" displayName="SaleLog3" ref="A1:U6" totalsRowShown="0" headerRowDxfId="51" dataDxfId="50">
  <autoFilter ref="A1:U6" xr:uid="{00000000-0009-0000-0100-000002000000}"/>
  <tableColumns count="21">
    <tableColumn id="1" xr3:uid="{00000000-0010-0000-0000-000001000000}" name="Case #" dataDxfId="49"/>
    <tableColumn id="15" xr3:uid="{00000000-0010-0000-0000-00000F000000}" name="Primary Plaintiff" dataDxfId="48"/>
    <tableColumn id="20" xr3:uid="{00000000-0010-0000-0000-000014000000}" name="Primary Defendant" dataDxfId="47"/>
    <tableColumn id="2" xr3:uid="{00000000-0010-0000-0000-000002000000}" name="ORMCJS Date" dataDxfId="46"/>
    <tableColumn id="19" xr3:uid="{00000000-0010-0000-0000-000013000000}" name="Extension Granted?" dataDxfId="45"/>
    <tableColumn id="16" xr3:uid="{00000000-0010-0000-0000-000010000000}" name="Date Appraisal Filed" dataDxfId="44"/>
    <tableColumn id="17" xr3:uid="{00000000-0010-0000-0000-000011000000}" name="Date Advertised" dataDxfId="43"/>
    <tableColumn id="3" xr3:uid="{00000000-0010-0000-0000-000003000000}" name="Scheduled Date of Sale" dataDxfId="42"/>
    <tableColumn id="7" xr3:uid="{00000000-0010-0000-0000-000007000000}" name="Date Report of Sale Filed" dataDxfId="41"/>
    <tableColumn id="8" xr3:uid="{00000000-0010-0000-0000-000008000000}" name="Date Sale Confirmed" dataDxfId="40"/>
    <tableColumn id="21" xr3:uid="{00000000-0010-0000-0000-000015000000}" name="Date Deed Approved by Court" dataDxfId="39"/>
    <tableColumn id="9" xr3:uid="{00000000-0010-0000-0000-000009000000}" name="Date Full Payment of Proceeds/ Costs Rec'd" dataDxfId="38"/>
    <tableColumn id="18" xr3:uid="{00000000-0010-0000-0000-000012000000}" name="Date Deed Delivered to Purchaser" dataDxfId="37"/>
    <tableColumn id="10" xr3:uid="{00000000-0010-0000-0000-00000A000000}" name="Deadline for Sale Date" dataDxfId="36">
      <calculatedColumnFormula>IF($D2&lt;&gt;"",IF($E2="Yes",D2+120,D2+90),"")</calculatedColumnFormula>
    </tableColumn>
    <tableColumn id="12" xr3:uid="{00000000-0010-0000-0000-00000C000000}" name="One Ad to Run After..." dataDxfId="35">
      <calculatedColumnFormula>IF($H2&lt;&gt;"",$H2-21,"")</calculatedColumnFormula>
    </tableColumn>
    <tableColumn id="13" xr3:uid="{00000000-0010-0000-0000-00000D000000}" name="...And Before" dataDxfId="34">
      <calculatedColumnFormula>IF($H2&lt;&gt;"",$H2-7,"")</calculatedColumnFormula>
    </tableColumn>
    <tableColumn id="11" xr3:uid="{00000000-0010-0000-0000-00000B000000}" name="Deadline for Report of Sale" dataDxfId="33">
      <calculatedColumnFormula>IF($H2&lt;&gt;"",WORKDAY(H2,3,Holidays!$A:$A),"")</calculatedColumnFormula>
    </tableColumn>
    <tableColumn id="14" xr3:uid="{00000000-0010-0000-0000-00000E000000}" name="Deadline to Deliver deed" dataDxfId="32">
      <calculatedColumnFormula>IF(AND(J2&lt;&gt;"",K2&lt;&gt;"",L2&lt;&gt;"",S2=""),IF(AND(J2&gt;=K2,J2&gt;=L2),WORKDAY(J2,5,Holidays!$A:$A),IF(AND(K2&gt;=J2,K2&gt;=L2),WORKDAY(K2,5,Holidays!$A:$A),WORKDAY(L2,5,Holidays!$A:$A))),"")</calculatedColumnFormula>
    </tableColumn>
    <tableColumn id="4" xr3:uid="{00000000-0010-0000-0000-000004000000}" name="Withdrawal Date, if WD" dataDxfId="31"/>
    <tableColumn id="5" xr3:uid="{00000000-0010-0000-0000-000005000000}" name="Purchaser" dataDxfId="30"/>
    <tableColumn id="6" xr3:uid="{00000000-0010-0000-0000-000006000000}" name="Winning Bid" dataDxfId="29"/>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SaleLog" displayName="SaleLog" ref="A1:U2" totalsRowShown="0" headerRowDxfId="22" dataDxfId="21">
  <autoFilter ref="A1:U2" xr:uid="{00000000-0009-0000-0100-000001000000}"/>
  <tableColumns count="21">
    <tableColumn id="1" xr3:uid="{00000000-0010-0000-0100-000001000000}" name="Case #" dataDxfId="20"/>
    <tableColumn id="15" xr3:uid="{00000000-0010-0000-0100-00000F000000}" name="Primary Plaintiff" dataDxfId="19"/>
    <tableColumn id="20" xr3:uid="{00000000-0010-0000-0100-000014000000}" name="Primary Defendant" dataDxfId="18"/>
    <tableColumn id="2" xr3:uid="{00000000-0010-0000-0100-000002000000}" name="ORMC Date" dataDxfId="17"/>
    <tableColumn id="19" xr3:uid="{00000000-0010-0000-0100-000013000000}" name="Extension Granted?" dataDxfId="16"/>
    <tableColumn id="16" xr3:uid="{00000000-0010-0000-0100-000010000000}" name="Date Appraisal Filed" dataDxfId="15"/>
    <tableColumn id="17" xr3:uid="{00000000-0010-0000-0100-000011000000}" name="Date Advertised" dataDxfId="14"/>
    <tableColumn id="3" xr3:uid="{00000000-0010-0000-0100-000003000000}" name="Scheduled Date of Sale" dataDxfId="13"/>
    <tableColumn id="7" xr3:uid="{00000000-0010-0000-0100-000007000000}" name="Date Report of Sale Filed" dataDxfId="12"/>
    <tableColumn id="8" xr3:uid="{00000000-0010-0000-0100-000008000000}" name="Date Sale Confirmed" dataDxfId="11">
      <calculatedColumnFormula>IF(S2&lt;&gt;"","W/D","")</calculatedColumnFormula>
    </tableColumn>
    <tableColumn id="21" xr3:uid="{00000000-0010-0000-0100-000015000000}" name="Date Deed Approved by Court" dataDxfId="10">
      <calculatedColumnFormula>IF(S2&lt;&gt;"","W/D","")</calculatedColumnFormula>
    </tableColumn>
    <tableColumn id="9" xr3:uid="{00000000-0010-0000-0100-000009000000}" name="Date Full Payment of Proceeds/ Costs Rec'd" dataDxfId="9"/>
    <tableColumn id="18" xr3:uid="{00000000-0010-0000-0100-000012000000}" name="Date Deed Delivered to Purchaser" dataDxfId="8">
      <calculatedColumnFormula>IF(S2&lt;&gt;"","W/D","")</calculatedColumnFormula>
    </tableColumn>
    <tableColumn id="10" xr3:uid="{00000000-0010-0000-0100-00000A000000}" name="Deadline for Sale Date" dataDxfId="7">
      <calculatedColumnFormula>IF($D2&lt;&gt;"",IF($E2="Yes",D2+120,D2+90),"")</calculatedColumnFormula>
    </tableColumn>
    <tableColumn id="12" xr3:uid="{00000000-0010-0000-0100-00000C000000}" name="One Ad to Run After..." dataDxfId="6">
      <calculatedColumnFormula>IF($H2&lt;&gt;"",$H2-21,"")</calculatedColumnFormula>
    </tableColumn>
    <tableColumn id="13" xr3:uid="{00000000-0010-0000-0100-00000D000000}" name="...And Before" dataDxfId="5">
      <calculatedColumnFormula>IF($H2&lt;&gt;"",$H2-7,"")</calculatedColumnFormula>
    </tableColumn>
    <tableColumn id="11" xr3:uid="{00000000-0010-0000-0100-00000B000000}" name="Deadline for Report of Sale" dataDxfId="4">
      <calculatedColumnFormula>IF($H2&lt;&gt;"",WORKDAY(H2,3,Holidays!$A:$A),"")</calculatedColumnFormula>
    </tableColumn>
    <tableColumn id="14" xr3:uid="{00000000-0010-0000-0100-00000E000000}" name="Deadline to Deliver deed" dataDxfId="3">
      <calculatedColumnFormula>IF(S2="",IF(AND(J2&lt;&gt;"",K2&lt;&gt;"",L2&lt;&gt;""),WORKDAY(MAX(J2:L2),5,Holidays!$A:$A),""),"W/D")</calculatedColumnFormula>
    </tableColumn>
    <tableColumn id="4" xr3:uid="{00000000-0010-0000-0100-000004000000}" name="Withdrawal Date, if WD" dataDxfId="2"/>
    <tableColumn id="5" xr3:uid="{00000000-0010-0000-0100-000005000000}" name="Purchaser" dataDxfId="1"/>
    <tableColumn id="6" xr3:uid="{00000000-0010-0000-0100-000006000000}" name="Winning Bid"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C20"/>
  <sheetViews>
    <sheetView workbookViewId="0">
      <pane ySplit="1" topLeftCell="A7" activePane="bottomLeft" state="frozen"/>
      <selection pane="bottomLeft"/>
    </sheetView>
  </sheetViews>
  <sheetFormatPr defaultRowHeight="15" x14ac:dyDescent="0.25"/>
  <cols>
    <col min="1" max="1" width="82.42578125" style="14" customWidth="1"/>
  </cols>
  <sheetData>
    <row r="1" spans="1:3" ht="90" x14ac:dyDescent="0.25">
      <c r="A1" s="18" t="s">
        <v>0</v>
      </c>
      <c r="C1" s="20" t="s">
        <v>1</v>
      </c>
    </row>
    <row r="2" spans="1:3" ht="27.75" customHeight="1" x14ac:dyDescent="0.3">
      <c r="A2" s="19" t="s">
        <v>2</v>
      </c>
    </row>
    <row r="3" spans="1:3" ht="59.25" customHeight="1" x14ac:dyDescent="0.25">
      <c r="A3" s="14" t="s">
        <v>3</v>
      </c>
    </row>
    <row r="4" spans="1:3" x14ac:dyDescent="0.25">
      <c r="A4" s="14" t="s">
        <v>4</v>
      </c>
    </row>
    <row r="5" spans="1:3" ht="30" x14ac:dyDescent="0.25">
      <c r="A5" s="14" t="s">
        <v>5</v>
      </c>
    </row>
    <row r="6" spans="1:3" x14ac:dyDescent="0.25">
      <c r="A6" s="16" t="s">
        <v>6</v>
      </c>
    </row>
    <row r="7" spans="1:3" x14ac:dyDescent="0.25">
      <c r="A7" s="16" t="s">
        <v>7</v>
      </c>
    </row>
    <row r="8" spans="1:3" ht="30" x14ac:dyDescent="0.25">
      <c r="A8" s="14" t="s">
        <v>8</v>
      </c>
    </row>
    <row r="9" spans="1:3" ht="30" x14ac:dyDescent="0.25">
      <c r="A9" s="14" t="s">
        <v>9</v>
      </c>
    </row>
    <row r="10" spans="1:3" ht="30" x14ac:dyDescent="0.25">
      <c r="A10" s="14" t="s">
        <v>10</v>
      </c>
    </row>
    <row r="11" spans="1:3" x14ac:dyDescent="0.25">
      <c r="A11" s="16" t="s">
        <v>11</v>
      </c>
    </row>
    <row r="12" spans="1:3" ht="30" x14ac:dyDescent="0.25">
      <c r="A12" s="14" t="s">
        <v>12</v>
      </c>
    </row>
    <row r="13" spans="1:3" x14ac:dyDescent="0.25">
      <c r="A13" s="14" t="s">
        <v>13</v>
      </c>
    </row>
    <row r="14" spans="1:3" x14ac:dyDescent="0.25">
      <c r="A14" s="14" t="s">
        <v>14</v>
      </c>
    </row>
    <row r="15" spans="1:3" ht="30" x14ac:dyDescent="0.25">
      <c r="A15" s="14" t="s">
        <v>15</v>
      </c>
    </row>
    <row r="16" spans="1:3" ht="30" x14ac:dyDescent="0.25">
      <c r="A16" s="16" t="s">
        <v>16</v>
      </c>
    </row>
    <row r="17" spans="1:1" ht="30" x14ac:dyDescent="0.25">
      <c r="A17" s="15" t="s">
        <v>17</v>
      </c>
    </row>
    <row r="18" spans="1:1" ht="30" x14ac:dyDescent="0.25">
      <c r="A18" s="14" t="s">
        <v>18</v>
      </c>
    </row>
    <row r="19" spans="1:1" ht="75" x14ac:dyDescent="0.25">
      <c r="A19" s="17" t="s">
        <v>19</v>
      </c>
    </row>
    <row r="20" spans="1:1" ht="30" x14ac:dyDescent="0.25">
      <c r="A20" s="14" t="s">
        <v>20</v>
      </c>
    </row>
  </sheetData>
  <pageMargins left="0.7" right="0.7" top="0.75" bottom="0.75" header="0.3" footer="0.3"/>
  <pageSetup orientation="portrait" verticalDpi="599"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XEF6"/>
  <sheetViews>
    <sheetView tabSelected="1" workbookViewId="0">
      <pane xSplit="1" ySplit="1" topLeftCell="G2" activePane="bottomRight" state="frozen"/>
      <selection pane="topRight" activeCell="B1" sqref="B1"/>
      <selection pane="bottomLeft" activeCell="A2" sqref="A2"/>
      <selection pane="bottomRight" activeCell="G14" sqref="G14"/>
    </sheetView>
  </sheetViews>
  <sheetFormatPr defaultColWidth="9.140625" defaultRowHeight="15" x14ac:dyDescent="0.25"/>
  <cols>
    <col min="1" max="1" width="12.140625" style="2" customWidth="1"/>
    <col min="2" max="3" width="25.42578125" style="5" customWidth="1"/>
    <col min="4" max="7" width="13.28515625" style="2" customWidth="1"/>
    <col min="8" max="8" width="15.85546875" style="2" customWidth="1"/>
    <col min="9" max="11" width="14" style="2" customWidth="1"/>
    <col min="12" max="12" width="14.7109375" style="2" customWidth="1"/>
    <col min="13" max="13" width="14" style="2" customWidth="1"/>
    <col min="14" max="17" width="14" style="13" customWidth="1"/>
    <col min="18" max="18" width="13.5703125" customWidth="1"/>
    <col min="19" max="19" width="12.85546875" bestFit="1" customWidth="1"/>
    <col min="20" max="20" width="14" style="13" customWidth="1"/>
    <col min="21" max="21" width="12.7109375" style="1" customWidth="1"/>
    <col min="22" max="22" width="11.7109375" style="1" customWidth="1"/>
    <col min="23" max="23" width="11.28515625" style="1" customWidth="1"/>
    <col min="24" max="24" width="9.140625" style="2"/>
    <col min="25" max="25" width="23" style="2" customWidth="1"/>
    <col min="26" max="26" width="16.85546875" style="4" customWidth="1"/>
    <col min="27" max="27" width="15.140625" style="1" customWidth="1"/>
    <col min="28" max="16384" width="9.140625" style="2"/>
  </cols>
  <sheetData>
    <row r="1" spans="1:27 16360:16360" s="6" customFormat="1" ht="60" x14ac:dyDescent="0.25">
      <c r="A1" s="7" t="s">
        <v>21</v>
      </c>
      <c r="B1" s="8" t="s">
        <v>22</v>
      </c>
      <c r="C1" s="8" t="s">
        <v>23</v>
      </c>
      <c r="D1" s="9" t="s">
        <v>24</v>
      </c>
      <c r="E1" s="9" t="s">
        <v>25</v>
      </c>
      <c r="F1" s="9" t="s">
        <v>26</v>
      </c>
      <c r="G1" s="9" t="s">
        <v>27</v>
      </c>
      <c r="H1" s="9" t="s">
        <v>28</v>
      </c>
      <c r="I1" s="9" t="s">
        <v>29</v>
      </c>
      <c r="J1" s="9" t="s">
        <v>30</v>
      </c>
      <c r="K1" s="9" t="s">
        <v>31</v>
      </c>
      <c r="L1" s="9" t="s">
        <v>32</v>
      </c>
      <c r="M1" s="9" t="s">
        <v>33</v>
      </c>
      <c r="N1" s="11" t="s">
        <v>34</v>
      </c>
      <c r="O1" s="11" t="s">
        <v>35</v>
      </c>
      <c r="P1" s="11" t="s">
        <v>36</v>
      </c>
      <c r="Q1" s="11" t="s">
        <v>37</v>
      </c>
      <c r="R1" s="11" t="s">
        <v>38</v>
      </c>
      <c r="S1" s="9" t="s">
        <v>39</v>
      </c>
      <c r="T1" s="9" t="s">
        <v>40</v>
      </c>
      <c r="U1" s="10" t="s">
        <v>41</v>
      </c>
    </row>
    <row r="2" spans="1:27 16360:16360" x14ac:dyDescent="0.25">
      <c r="A2" s="2" t="s">
        <v>42</v>
      </c>
      <c r="B2" s="5" t="s">
        <v>43</v>
      </c>
      <c r="C2" s="5" t="s">
        <v>44</v>
      </c>
      <c r="D2" s="1">
        <v>42454</v>
      </c>
      <c r="E2" s="1" t="s">
        <v>45</v>
      </c>
      <c r="F2" s="1">
        <v>42509</v>
      </c>
      <c r="G2" s="1">
        <v>42509</v>
      </c>
      <c r="H2" s="1">
        <v>42516</v>
      </c>
      <c r="I2" s="1">
        <v>42521</v>
      </c>
      <c r="J2" s="1">
        <v>42536</v>
      </c>
      <c r="K2" s="1">
        <v>42545</v>
      </c>
      <c r="L2" s="1">
        <v>42543</v>
      </c>
      <c r="M2" s="1">
        <v>42557</v>
      </c>
      <c r="N2" s="12">
        <f>IF($D2&lt;&gt;"",IF($E2="Yes",D2+120,D2+90),"")</f>
        <v>42544</v>
      </c>
      <c r="O2" s="12">
        <f>IF($H2&lt;&gt;"",$H2-21,"")</f>
        <v>42495</v>
      </c>
      <c r="P2" s="12">
        <f>IF($H2&lt;&gt;"",$H2-7,"")</f>
        <v>42509</v>
      </c>
      <c r="Q2" s="12">
        <f>IF($H2&lt;&gt;"",WORKDAY(H2,3,Holidays!$A:$A),"")</f>
        <v>42522</v>
      </c>
      <c r="R2" s="12">
        <f>IF(AND(J2&lt;&gt;"",K2&lt;&gt;"",L2&lt;&gt;"",S2=""),IF(AND(J2&gt;=K2,J2&gt;=L2),WORKDAY(J2,5,Holidays!$A:$A),IF(AND(K2&gt;=J2,K2&gt;=L2),WORKDAY(K2,5,Holidays!$A:$A),WORKDAY(L2,5,Holidays!$A:$A))),"")</f>
        <v>42552</v>
      </c>
      <c r="S2" s="2"/>
      <c r="T2" s="2"/>
      <c r="U2" s="4"/>
      <c r="V2" s="2"/>
      <c r="W2" s="2"/>
      <c r="Z2" s="2"/>
      <c r="AA2" s="2"/>
      <c r="XEF2" s="2" t="s">
        <v>46</v>
      </c>
    </row>
    <row r="3" spans="1:27 16360:16360" x14ac:dyDescent="0.25">
      <c r="A3" s="2" t="s">
        <v>47</v>
      </c>
      <c r="B3" s="5" t="s">
        <v>48</v>
      </c>
      <c r="C3" s="5" t="s">
        <v>49</v>
      </c>
      <c r="D3" s="1">
        <v>42521</v>
      </c>
      <c r="E3" s="1" t="s">
        <v>46</v>
      </c>
      <c r="F3" s="1"/>
      <c r="G3" s="1"/>
      <c r="H3" s="1">
        <v>42639</v>
      </c>
      <c r="I3" s="1"/>
      <c r="J3" s="1"/>
      <c r="K3" s="1"/>
      <c r="L3" s="1"/>
      <c r="M3" s="1" t="str">
        <f t="shared" ref="M3" si="0">IF(S3="","","N/A-WD")</f>
        <v>N/A-WD</v>
      </c>
      <c r="N3" s="12">
        <f t="shared" ref="N3:N5" si="1">IF($D3&lt;&gt;"",IF($E3="Yes",D3+120,D3+90),"")</f>
        <v>42641</v>
      </c>
      <c r="O3" s="12">
        <f>IF($H3&lt;&gt;"",$H3-21,"")</f>
        <v>42618</v>
      </c>
      <c r="P3" s="12">
        <f>IF($H3&lt;&gt;"",$H3-7,"")</f>
        <v>42632</v>
      </c>
      <c r="Q3" s="12">
        <f>IF($H3&lt;&gt;"",WORKDAY(H3,3,Holidays!$A:$A),"")</f>
        <v>42642</v>
      </c>
      <c r="R3" s="12" t="str">
        <f>IF(AND(J3&lt;&gt;"",K3&lt;&gt;"",L3&lt;&gt;"",S3=""),IF(AND(J3&gt;=K3,J3&gt;=L3),WORKDAY(J3,5,Holidays!$A:$A),IF(AND(K3&gt;=J3,K3&gt;=L3),WORKDAY(K3,5,Holidays!$A:$A),WORKDAY(L3,5,Holidays!$A:$A))),"")</f>
        <v/>
      </c>
      <c r="S3" s="1">
        <v>42633</v>
      </c>
      <c r="T3" s="2"/>
      <c r="U3" s="4"/>
      <c r="V3" s="2"/>
      <c r="W3" s="2"/>
      <c r="Z3" s="2"/>
      <c r="AA3" s="2"/>
      <c r="XEF3" s="2" t="s">
        <v>45</v>
      </c>
    </row>
    <row r="4" spans="1:27 16360:16360" x14ac:dyDescent="0.25">
      <c r="A4" s="2" t="s">
        <v>50</v>
      </c>
      <c r="B4" s="5" t="s">
        <v>51</v>
      </c>
      <c r="C4" s="5" t="s">
        <v>52</v>
      </c>
      <c r="D4" s="1">
        <v>42554</v>
      </c>
      <c r="E4" s="1" t="s">
        <v>45</v>
      </c>
      <c r="F4" s="1">
        <v>42619</v>
      </c>
      <c r="G4" s="1">
        <v>42589</v>
      </c>
      <c r="H4" s="1">
        <v>42613</v>
      </c>
      <c r="I4" s="1">
        <v>42619</v>
      </c>
      <c r="J4" s="1">
        <v>42629</v>
      </c>
      <c r="K4" s="1">
        <v>42629</v>
      </c>
      <c r="L4" s="1">
        <v>42613</v>
      </c>
      <c r="M4" s="1">
        <v>42633</v>
      </c>
      <c r="N4" s="12">
        <f t="shared" si="1"/>
        <v>42644</v>
      </c>
      <c r="O4" s="12">
        <f>IF($H4&lt;&gt;"",$H4-21,"")</f>
        <v>42592</v>
      </c>
      <c r="P4" s="12">
        <f>IF($H4&lt;&gt;"",$H4-7,"")</f>
        <v>42606</v>
      </c>
      <c r="Q4" s="12">
        <f>IF($H4&lt;&gt;"",WORKDAY(H4,3,Holidays!$A:$A),"")</f>
        <v>42619</v>
      </c>
      <c r="R4" s="12">
        <f>IF(AND(J4&lt;&gt;"",K4&lt;&gt;"",L4&lt;&gt;"",S4=""),IF(AND(J4&gt;=K4,J4&gt;=L4),WORKDAY(J4,5,Holidays!$A:$A),IF(AND(K4&gt;=J4,K4&gt;=L4),WORKDAY(K4,5,Holidays!$A:$A),WORKDAY(L4,5,Holidays!$A:$A))),"")</f>
        <v>42636</v>
      </c>
      <c r="S4" s="2"/>
      <c r="T4" s="2"/>
      <c r="U4" s="4"/>
      <c r="V4" s="2"/>
      <c r="W4" s="2"/>
      <c r="Z4" s="2"/>
      <c r="AA4" s="2"/>
    </row>
    <row r="5" spans="1:27 16360:16360" x14ac:dyDescent="0.25">
      <c r="A5" s="2" t="s">
        <v>53</v>
      </c>
      <c r="B5" s="5" t="s">
        <v>54</v>
      </c>
      <c r="C5" s="5" t="s">
        <v>55</v>
      </c>
      <c r="D5" s="1">
        <v>42554</v>
      </c>
      <c r="E5" s="1" t="s">
        <v>45</v>
      </c>
      <c r="F5" s="1">
        <v>42593</v>
      </c>
      <c r="G5" s="1">
        <v>42628</v>
      </c>
      <c r="H5" s="1">
        <v>42646</v>
      </c>
      <c r="I5" s="1">
        <v>42649</v>
      </c>
      <c r="J5" s="1">
        <v>42661</v>
      </c>
      <c r="K5" s="1">
        <v>42667</v>
      </c>
      <c r="L5" s="1">
        <v>42646</v>
      </c>
      <c r="M5" s="1">
        <v>42669</v>
      </c>
      <c r="N5" s="12">
        <f t="shared" si="1"/>
        <v>42644</v>
      </c>
      <c r="O5" s="12">
        <f>IF($H5&lt;&gt;"",$H5-21,"")</f>
        <v>42625</v>
      </c>
      <c r="P5" s="12">
        <f>IF($H5&lt;&gt;"",$H5-7,"")</f>
        <v>42639</v>
      </c>
      <c r="Q5" s="12">
        <f>IF($H5&lt;&gt;"",WORKDAY(H5,3,Holidays!$A:$A),"")</f>
        <v>42649</v>
      </c>
      <c r="R5" s="12">
        <f>IF(AND(J5&lt;&gt;"",K5&lt;&gt;"",L5&lt;&gt;"",S5=""),IF(AND(J5&gt;=K5,J5&gt;=L5),WORKDAY(J5,5,Holidays!$A:$A),IF(AND(K5&gt;=J5,K5&gt;=L5),WORKDAY(K5,5,Holidays!$A:$A),WORKDAY(L5,5,Holidays!$A:$A))),"")</f>
        <v>42674</v>
      </c>
      <c r="S5" s="2"/>
      <c r="T5" s="2"/>
      <c r="U5" s="4"/>
      <c r="V5" s="2"/>
      <c r="W5" s="2"/>
      <c r="Z5" s="2"/>
      <c r="AA5" s="2"/>
    </row>
    <row r="6" spans="1:27 16360:16360" x14ac:dyDescent="0.25">
      <c r="A6" s="2" t="s">
        <v>56</v>
      </c>
      <c r="B6" s="5" t="s">
        <v>57</v>
      </c>
      <c r="C6" s="5" t="s">
        <v>44</v>
      </c>
      <c r="D6" s="1">
        <v>42339</v>
      </c>
      <c r="E6" s="1" t="s">
        <v>45</v>
      </c>
      <c r="F6" s="1">
        <v>42389</v>
      </c>
      <c r="G6" s="1">
        <v>42384</v>
      </c>
      <c r="H6" s="1">
        <v>42394</v>
      </c>
      <c r="I6" s="1">
        <v>42399</v>
      </c>
      <c r="J6" s="1">
        <v>42408</v>
      </c>
      <c r="K6" s="1">
        <v>42408</v>
      </c>
      <c r="L6" s="1">
        <v>42394</v>
      </c>
      <c r="M6" s="1">
        <v>42414</v>
      </c>
      <c r="N6" s="12">
        <f>IF($D6&lt;&gt;"",IF($E6="Yes",D6+120,D6+90),"")</f>
        <v>42429</v>
      </c>
      <c r="O6" s="12">
        <f>IF($H6&lt;&gt;"",$H6-21,"")</f>
        <v>42373</v>
      </c>
      <c r="P6" s="12">
        <f>IF($H6&lt;&gt;"",$H6-7,"")</f>
        <v>42387</v>
      </c>
      <c r="Q6" s="12">
        <f>IF($H6&lt;&gt;"",WORKDAY(H6,3,Holidays!$A:$A),"")</f>
        <v>42397</v>
      </c>
      <c r="R6" s="12">
        <f>IF(AND(J6&lt;&gt;"",K6&lt;&gt;"",L6&lt;&gt;"",S6=""),IF(AND(J6&gt;=K6,J6&gt;=L6),WORKDAY(J6,5,Holidays!$A:$A),IF(AND(K6&gt;=J6,K6&gt;=L6),WORKDAY(K6,5,Holidays!$A:$A),WORKDAY(L6,5,Holidays!$A:$A))),"")</f>
        <v>42415</v>
      </c>
      <c r="S6" s="1"/>
      <c r="T6" s="21"/>
      <c r="U6" s="4"/>
    </row>
  </sheetData>
  <conditionalFormatting sqref="F2:F99999">
    <cfRule type="expression" dxfId="59" priority="5">
      <formula>F2&gt;H2</formula>
    </cfRule>
  </conditionalFormatting>
  <conditionalFormatting sqref="H2:H99999">
    <cfRule type="expression" dxfId="58" priority="4">
      <formula>H2&gt;N2</formula>
    </cfRule>
  </conditionalFormatting>
  <conditionalFormatting sqref="I2:I99999">
    <cfRule type="expression" dxfId="57" priority="3">
      <formula>I2&gt;Q2</formula>
    </cfRule>
  </conditionalFormatting>
  <conditionalFormatting sqref="G6:G99999">
    <cfRule type="expression" dxfId="56" priority="6">
      <formula>G6&gt;P6</formula>
    </cfRule>
    <cfRule type="expression" dxfId="55" priority="7">
      <formula>AND(U6="",G6&lt;O6)</formula>
    </cfRule>
  </conditionalFormatting>
  <conditionalFormatting sqref="M2:M6">
    <cfRule type="expression" dxfId="54" priority="9">
      <formula>AND(M2&lt;&gt;"",M2&lt;&gt;"N/A-WD",M2&gt;R2)</formula>
    </cfRule>
  </conditionalFormatting>
  <conditionalFormatting sqref="G2:G6">
    <cfRule type="expression" dxfId="53" priority="10">
      <formula>G2&gt;P2</formula>
    </cfRule>
    <cfRule type="expression" dxfId="52" priority="11">
      <formula>AND(S2="",G2&lt;O2)</formula>
    </cfRule>
  </conditionalFormatting>
  <dataValidations count="1">
    <dataValidation type="list" allowBlank="1" showErrorMessage="1" errorTitle="Invalid Entry" error="Enter Yes or No" sqref="E2:E6" xr:uid="{00000000-0002-0000-0300-000000000000}">
      <formula1>$XEF$2:$XEF$3</formula1>
    </dataValidation>
  </dataValidations>
  <printOptions headings="1"/>
  <pageMargins left="0.7" right="0.7" top="0.75" bottom="0.75" header="0.3" footer="0.3"/>
  <pageSetup orientation="landscape"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XDY2"/>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ColWidth="9.140625" defaultRowHeight="15" x14ac:dyDescent="0.25"/>
  <cols>
    <col min="1" max="1" width="14.28515625" style="2" customWidth="1"/>
    <col min="2" max="3" width="25.42578125" style="5" customWidth="1"/>
    <col min="4" max="7" width="13.28515625" style="2" customWidth="1"/>
    <col min="8" max="8" width="15.85546875" style="2" customWidth="1"/>
    <col min="9" max="10" width="14" style="2" customWidth="1"/>
    <col min="11" max="11" width="14" style="1" customWidth="1"/>
    <col min="12" max="12" width="14.7109375" style="2" customWidth="1"/>
    <col min="13" max="13" width="14" style="2" customWidth="1"/>
    <col min="14" max="17" width="14" style="13" customWidth="1"/>
    <col min="18" max="18" width="13.5703125" bestFit="1" customWidth="1"/>
    <col min="19" max="19" width="12.85546875" bestFit="1" customWidth="1"/>
    <col min="20" max="20" width="14" style="13" customWidth="1"/>
    <col min="21" max="21" width="12.7109375" style="1" customWidth="1"/>
    <col min="22" max="22" width="11.7109375" style="1" customWidth="1"/>
    <col min="23" max="23" width="11.28515625" style="1" customWidth="1"/>
    <col min="24" max="24" width="9.140625" style="2"/>
    <col min="25" max="25" width="23" style="2" customWidth="1"/>
    <col min="26" max="26" width="16.85546875" style="4" customWidth="1"/>
    <col min="27" max="27" width="15.140625" style="1" customWidth="1"/>
    <col min="28" max="16384" width="9.140625" style="2"/>
  </cols>
  <sheetData>
    <row r="1" spans="1:27 16352:16353" s="6" customFormat="1" ht="60" x14ac:dyDescent="0.25">
      <c r="A1" s="7" t="s">
        <v>21</v>
      </c>
      <c r="B1" s="8" t="s">
        <v>22</v>
      </c>
      <c r="C1" s="8" t="s">
        <v>23</v>
      </c>
      <c r="D1" s="9" t="s">
        <v>58</v>
      </c>
      <c r="E1" s="9" t="s">
        <v>25</v>
      </c>
      <c r="F1" s="9" t="s">
        <v>26</v>
      </c>
      <c r="G1" s="9" t="s">
        <v>27</v>
      </c>
      <c r="H1" s="9" t="s">
        <v>28</v>
      </c>
      <c r="I1" s="9" t="s">
        <v>29</v>
      </c>
      <c r="J1" s="9" t="s">
        <v>30</v>
      </c>
      <c r="K1" s="22" t="s">
        <v>31</v>
      </c>
      <c r="L1" s="9" t="s">
        <v>32</v>
      </c>
      <c r="M1" s="9" t="s">
        <v>33</v>
      </c>
      <c r="N1" s="11" t="s">
        <v>34</v>
      </c>
      <c r="O1" s="11" t="s">
        <v>35</v>
      </c>
      <c r="P1" s="11" t="s">
        <v>36</v>
      </c>
      <c r="Q1" s="11" t="s">
        <v>37</v>
      </c>
      <c r="R1" s="11" t="s">
        <v>38</v>
      </c>
      <c r="S1" s="9" t="s">
        <v>39</v>
      </c>
      <c r="T1" s="9" t="s">
        <v>40</v>
      </c>
      <c r="U1" s="10" t="s">
        <v>41</v>
      </c>
      <c r="XDX1" s="6" t="s">
        <v>59</v>
      </c>
      <c r="XDY1" s="6" t="s">
        <v>60</v>
      </c>
    </row>
    <row r="2" spans="1:27 16352:16353" x14ac:dyDescent="0.25">
      <c r="D2" s="1"/>
      <c r="E2" s="1"/>
      <c r="F2" s="1"/>
      <c r="G2" s="1"/>
      <c r="H2" s="1"/>
      <c r="I2" s="1"/>
      <c r="J2" s="1" t="str">
        <f>IF(S2&lt;&gt;"","W/D","")</f>
        <v/>
      </c>
      <c r="K2" s="1" t="str">
        <f>IF(S2&lt;&gt;"","W/D","")</f>
        <v/>
      </c>
      <c r="L2" s="1"/>
      <c r="M2" s="1" t="str">
        <f>IF(S2&lt;&gt;"","W/D","")</f>
        <v/>
      </c>
      <c r="N2" s="12" t="str">
        <f>IF($D2&lt;&gt;"",IF($E2="Yes",D2+120,D2+90),"")</f>
        <v/>
      </c>
      <c r="O2" s="12" t="str">
        <f t="shared" ref="O2" si="0">IF($H2&lt;&gt;"",$H2-21,"")</f>
        <v/>
      </c>
      <c r="P2" s="12" t="str">
        <f t="shared" ref="P2" si="1">IF($H2&lt;&gt;"",$H2-7,"")</f>
        <v/>
      </c>
      <c r="Q2" s="12" t="str">
        <f>IF($H2&lt;&gt;"",WORKDAY(H2,3,Holidays!$A:$A),"")</f>
        <v/>
      </c>
      <c r="R2" s="12" t="str">
        <f>IF(S2="",IF(AND(J2&lt;&gt;"",K2&lt;&gt;"",L2&lt;&gt;""),WORKDAY(MAX(J2:L2),5,Holidays!$A:$A),""),"W/D")</f>
        <v/>
      </c>
      <c r="S2" s="1"/>
      <c r="T2" s="2"/>
      <c r="U2" s="4"/>
      <c r="V2" s="2"/>
      <c r="W2" s="2"/>
      <c r="Z2" s="2"/>
      <c r="AA2" s="2"/>
    </row>
  </sheetData>
  <conditionalFormatting sqref="F2:F99993">
    <cfRule type="expression" dxfId="28" priority="8">
      <formula>AND(S2="",F2&gt;H2)</formula>
    </cfRule>
  </conditionalFormatting>
  <conditionalFormatting sqref="H2:H99993">
    <cfRule type="expression" dxfId="27" priority="5">
      <formula>H2&gt;N2</formula>
    </cfRule>
  </conditionalFormatting>
  <conditionalFormatting sqref="I2:I99993">
    <cfRule type="expression" dxfId="26" priority="4">
      <formula>I2&gt;Q2</formula>
    </cfRule>
  </conditionalFormatting>
  <conditionalFormatting sqref="M2:M99993">
    <cfRule type="expression" dxfId="25" priority="14">
      <formula>AND(M2&lt;&gt;"",M2&lt;&gt;"N/A-WD",M2&gt;R2)</formula>
    </cfRule>
  </conditionalFormatting>
  <conditionalFormatting sqref="G2:G99993">
    <cfRule type="expression" dxfId="24" priority="9">
      <formula>AND(S2="",G2&gt;P2)</formula>
    </cfRule>
    <cfRule type="expression" dxfId="23" priority="10">
      <formula>AND(H2&lt;&gt;"",G2&lt;O2)</formula>
    </cfRule>
  </conditionalFormatting>
  <dataValidations count="1">
    <dataValidation type="list" allowBlank="1" showErrorMessage="1" errorTitle="Invalid Entry" error="Enter Yes or No" sqref="E2" xr:uid="{00000000-0002-0000-0400-000000000000}">
      <formula1>$XDX$1:$XDY$1</formula1>
    </dataValidation>
  </dataValidations>
  <printOptions headings="1"/>
  <pageMargins left="0.7" right="0.7" top="0.75" bottom="0.75" header="0.3" footer="0.3"/>
  <pageSetup orientation="landscape"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3"/>
  <sheetViews>
    <sheetView topLeftCell="A62" workbookViewId="0">
      <selection activeCell="A94" sqref="A94"/>
    </sheetView>
  </sheetViews>
  <sheetFormatPr defaultRowHeight="15" x14ac:dyDescent="0.25"/>
  <cols>
    <col min="1" max="1" width="10.7109375" style="3" bestFit="1" customWidth="1"/>
  </cols>
  <sheetData>
    <row r="1" spans="1:1" x14ac:dyDescent="0.25">
      <c r="A1" s="3">
        <v>42369</v>
      </c>
    </row>
    <row r="2" spans="1:1" x14ac:dyDescent="0.25">
      <c r="A2" s="3">
        <v>42370</v>
      </c>
    </row>
    <row r="3" spans="1:1" x14ac:dyDescent="0.25">
      <c r="A3" s="3">
        <v>42387</v>
      </c>
    </row>
    <row r="4" spans="1:1" x14ac:dyDescent="0.25">
      <c r="A4" s="3">
        <v>42454</v>
      </c>
    </row>
    <row r="5" spans="1:1" x14ac:dyDescent="0.25">
      <c r="A5" s="3">
        <v>42520</v>
      </c>
    </row>
    <row r="6" spans="1:1" x14ac:dyDescent="0.25">
      <c r="A6" s="3">
        <v>42555</v>
      </c>
    </row>
    <row r="7" spans="1:1" x14ac:dyDescent="0.25">
      <c r="A7" s="3">
        <v>42618</v>
      </c>
    </row>
    <row r="8" spans="1:1" x14ac:dyDescent="0.25">
      <c r="A8" s="3">
        <v>42682</v>
      </c>
    </row>
    <row r="9" spans="1:1" x14ac:dyDescent="0.25">
      <c r="A9" s="3">
        <v>42698</v>
      </c>
    </row>
    <row r="10" spans="1:1" x14ac:dyDescent="0.25">
      <c r="A10" s="3">
        <v>42699</v>
      </c>
    </row>
    <row r="11" spans="1:1" x14ac:dyDescent="0.25">
      <c r="A11" s="3">
        <v>42727</v>
      </c>
    </row>
    <row r="12" spans="1:1" x14ac:dyDescent="0.25">
      <c r="A12" s="3">
        <v>42730</v>
      </c>
    </row>
    <row r="13" spans="1:1" x14ac:dyDescent="0.25">
      <c r="A13" s="3">
        <v>42734</v>
      </c>
    </row>
    <row r="14" spans="1:1" x14ac:dyDescent="0.25">
      <c r="A14" s="3">
        <v>42737</v>
      </c>
    </row>
    <row r="15" spans="1:1" x14ac:dyDescent="0.25">
      <c r="A15" s="3">
        <v>42751</v>
      </c>
    </row>
    <row r="16" spans="1:1" x14ac:dyDescent="0.25">
      <c r="A16" s="3">
        <v>42839</v>
      </c>
    </row>
    <row r="17" spans="1:1" x14ac:dyDescent="0.25">
      <c r="A17" s="3">
        <v>42884</v>
      </c>
    </row>
    <row r="18" spans="1:1" x14ac:dyDescent="0.25">
      <c r="A18" s="3">
        <v>42920</v>
      </c>
    </row>
    <row r="19" spans="1:1" x14ac:dyDescent="0.25">
      <c r="A19" s="3">
        <v>42982</v>
      </c>
    </row>
    <row r="20" spans="1:1" x14ac:dyDescent="0.25">
      <c r="A20" s="3">
        <v>43094</v>
      </c>
    </row>
    <row r="21" spans="1:1" x14ac:dyDescent="0.25">
      <c r="A21" s="3">
        <v>43095</v>
      </c>
    </row>
    <row r="22" spans="1:1" x14ac:dyDescent="0.25">
      <c r="A22" s="3">
        <v>43098</v>
      </c>
    </row>
    <row r="23" spans="1:1" x14ac:dyDescent="0.25">
      <c r="A23" s="3">
        <v>43101</v>
      </c>
    </row>
    <row r="24" spans="1:1" x14ac:dyDescent="0.25">
      <c r="A24" s="3">
        <v>43115</v>
      </c>
    </row>
    <row r="25" spans="1:1" x14ac:dyDescent="0.25">
      <c r="A25" s="3">
        <v>43248</v>
      </c>
    </row>
    <row r="26" spans="1:1" x14ac:dyDescent="0.25">
      <c r="A26" s="3">
        <v>43285</v>
      </c>
    </row>
    <row r="27" spans="1:1" x14ac:dyDescent="0.25">
      <c r="A27" s="3">
        <v>43346</v>
      </c>
    </row>
    <row r="28" spans="1:1" x14ac:dyDescent="0.25">
      <c r="A28" s="3">
        <v>43416</v>
      </c>
    </row>
    <row r="29" spans="1:1" x14ac:dyDescent="0.25">
      <c r="A29" s="3">
        <v>43426</v>
      </c>
    </row>
    <row r="30" spans="1:1" x14ac:dyDescent="0.25">
      <c r="A30" s="3">
        <v>43427</v>
      </c>
    </row>
    <row r="31" spans="1:1" x14ac:dyDescent="0.25">
      <c r="A31" s="3">
        <v>43458</v>
      </c>
    </row>
    <row r="32" spans="1:1" x14ac:dyDescent="0.25">
      <c r="A32" s="3">
        <v>43459</v>
      </c>
    </row>
    <row r="33" spans="1:1" x14ac:dyDescent="0.25">
      <c r="A33" s="3">
        <v>43465</v>
      </c>
    </row>
    <row r="34" spans="1:1" x14ac:dyDescent="0.25">
      <c r="A34" s="3">
        <v>43466</v>
      </c>
    </row>
    <row r="35" spans="1:1" x14ac:dyDescent="0.25">
      <c r="A35" s="3">
        <v>43486</v>
      </c>
    </row>
    <row r="36" spans="1:1" x14ac:dyDescent="0.25">
      <c r="A36" s="3">
        <v>43612</v>
      </c>
    </row>
    <row r="37" spans="1:1" x14ac:dyDescent="0.25">
      <c r="A37" s="3">
        <v>43650</v>
      </c>
    </row>
    <row r="38" spans="1:1" x14ac:dyDescent="0.25">
      <c r="A38" s="3">
        <v>43710</v>
      </c>
    </row>
    <row r="39" spans="1:1" x14ac:dyDescent="0.25">
      <c r="A39" s="3">
        <v>43780</v>
      </c>
    </row>
    <row r="40" spans="1:1" x14ac:dyDescent="0.25">
      <c r="A40" s="3">
        <v>43797</v>
      </c>
    </row>
    <row r="41" spans="1:1" x14ac:dyDescent="0.25">
      <c r="A41" s="3">
        <v>43798</v>
      </c>
    </row>
    <row r="42" spans="1:1" x14ac:dyDescent="0.25">
      <c r="A42" s="3">
        <v>43823</v>
      </c>
    </row>
    <row r="43" spans="1:1" x14ac:dyDescent="0.25">
      <c r="A43" s="3">
        <v>43824</v>
      </c>
    </row>
    <row r="44" spans="1:1" x14ac:dyDescent="0.25">
      <c r="A44" s="3">
        <v>43830</v>
      </c>
    </row>
    <row r="45" spans="1:1" x14ac:dyDescent="0.25">
      <c r="A45" s="3">
        <v>43831</v>
      </c>
    </row>
    <row r="46" spans="1:1" x14ac:dyDescent="0.25">
      <c r="A46" s="23">
        <v>43931</v>
      </c>
    </row>
    <row r="47" spans="1:1" x14ac:dyDescent="0.25">
      <c r="A47" s="23">
        <v>43976</v>
      </c>
    </row>
    <row r="48" spans="1:1" x14ac:dyDescent="0.25">
      <c r="A48" s="23">
        <v>44015</v>
      </c>
    </row>
    <row r="49" spans="1:1" x14ac:dyDescent="0.25">
      <c r="A49" s="23">
        <v>44081</v>
      </c>
    </row>
    <row r="50" spans="1:1" x14ac:dyDescent="0.25">
      <c r="A50" s="23">
        <v>44138</v>
      </c>
    </row>
    <row r="51" spans="1:1" x14ac:dyDescent="0.25">
      <c r="A51" s="23">
        <v>44146</v>
      </c>
    </row>
    <row r="52" spans="1:1" x14ac:dyDescent="0.25">
      <c r="A52" s="23">
        <v>44161</v>
      </c>
    </row>
    <row r="53" spans="1:1" x14ac:dyDescent="0.25">
      <c r="A53" s="23">
        <v>44162</v>
      </c>
    </row>
    <row r="54" spans="1:1" x14ac:dyDescent="0.25">
      <c r="A54" s="23">
        <v>44189</v>
      </c>
    </row>
    <row r="55" spans="1:1" x14ac:dyDescent="0.25">
      <c r="A55" s="23">
        <v>44190</v>
      </c>
    </row>
    <row r="56" spans="1:1" x14ac:dyDescent="0.25">
      <c r="A56" s="23">
        <v>44196</v>
      </c>
    </row>
    <row r="57" spans="1:1" x14ac:dyDescent="0.25">
      <c r="A57" s="23">
        <v>44197</v>
      </c>
    </row>
    <row r="58" spans="1:1" x14ac:dyDescent="0.25">
      <c r="A58" s="23">
        <v>44214</v>
      </c>
    </row>
    <row r="59" spans="1:1" x14ac:dyDescent="0.25">
      <c r="A59" s="23">
        <v>44288</v>
      </c>
    </row>
    <row r="60" spans="1:1" x14ac:dyDescent="0.25">
      <c r="A60" s="23">
        <v>44347</v>
      </c>
    </row>
    <row r="61" spans="1:1" x14ac:dyDescent="0.25">
      <c r="A61" s="23">
        <v>44352</v>
      </c>
    </row>
    <row r="62" spans="1:1" x14ac:dyDescent="0.25">
      <c r="A62" s="23">
        <v>44445</v>
      </c>
    </row>
    <row r="63" spans="1:1" x14ac:dyDescent="0.25">
      <c r="A63" s="23">
        <v>44511</v>
      </c>
    </row>
    <row r="64" spans="1:1" x14ac:dyDescent="0.25">
      <c r="A64" s="23">
        <v>44525</v>
      </c>
    </row>
    <row r="65" spans="1:1" x14ac:dyDescent="0.25">
      <c r="A65" s="23">
        <v>44526</v>
      </c>
    </row>
    <row r="66" spans="1:1" x14ac:dyDescent="0.25">
      <c r="A66" s="23">
        <v>44553</v>
      </c>
    </row>
    <row r="67" spans="1:1" x14ac:dyDescent="0.25">
      <c r="A67" s="23">
        <v>44554</v>
      </c>
    </row>
    <row r="68" spans="1:1" x14ac:dyDescent="0.25">
      <c r="A68" s="23">
        <v>44560</v>
      </c>
    </row>
    <row r="69" spans="1:1" x14ac:dyDescent="0.25">
      <c r="A69" s="23">
        <v>44561</v>
      </c>
    </row>
    <row r="70" spans="1:1" x14ac:dyDescent="0.25">
      <c r="A70" s="3">
        <v>44562</v>
      </c>
    </row>
    <row r="71" spans="1:1" x14ac:dyDescent="0.25">
      <c r="A71" s="3">
        <v>44578</v>
      </c>
    </row>
    <row r="72" spans="1:1" x14ac:dyDescent="0.25">
      <c r="A72" s="3">
        <v>44666</v>
      </c>
    </row>
    <row r="73" spans="1:1" x14ac:dyDescent="0.25">
      <c r="A73" s="3">
        <v>44711</v>
      </c>
    </row>
    <row r="74" spans="1:1" x14ac:dyDescent="0.25">
      <c r="A74" s="3">
        <v>44746</v>
      </c>
    </row>
    <row r="75" spans="1:1" x14ac:dyDescent="0.25">
      <c r="A75" s="3">
        <v>44809</v>
      </c>
    </row>
    <row r="76" spans="1:1" x14ac:dyDescent="0.25">
      <c r="A76" s="3">
        <v>44876</v>
      </c>
    </row>
    <row r="77" spans="1:1" x14ac:dyDescent="0.25">
      <c r="A77" s="3">
        <v>44889</v>
      </c>
    </row>
    <row r="78" spans="1:1" x14ac:dyDescent="0.25">
      <c r="A78" s="3">
        <v>44890</v>
      </c>
    </row>
    <row r="79" spans="1:1" x14ac:dyDescent="0.25">
      <c r="A79" s="3">
        <v>44918</v>
      </c>
    </row>
    <row r="80" spans="1:1" x14ac:dyDescent="0.25">
      <c r="A80" s="3">
        <v>44921</v>
      </c>
    </row>
    <row r="81" spans="1:1" x14ac:dyDescent="0.25">
      <c r="A81" s="3">
        <v>44925</v>
      </c>
    </row>
    <row r="82" spans="1:1" x14ac:dyDescent="0.25">
      <c r="A82" s="3">
        <v>44928</v>
      </c>
    </row>
    <row r="83" spans="1:1" x14ac:dyDescent="0.25">
      <c r="A83" s="3">
        <v>44942</v>
      </c>
    </row>
    <row r="84" spans="1:1" x14ac:dyDescent="0.25">
      <c r="A84" s="3">
        <v>45023</v>
      </c>
    </row>
    <row r="85" spans="1:1" x14ac:dyDescent="0.25">
      <c r="A85" s="3">
        <v>45075</v>
      </c>
    </row>
    <row r="86" spans="1:1" x14ac:dyDescent="0.25">
      <c r="A86" s="3">
        <v>45111</v>
      </c>
    </row>
    <row r="87" spans="1:1" x14ac:dyDescent="0.25">
      <c r="A87" s="3">
        <v>45173</v>
      </c>
    </row>
    <row r="88" spans="1:1" x14ac:dyDescent="0.25">
      <c r="A88" s="3">
        <v>45253</v>
      </c>
    </row>
    <row r="89" spans="1:1" x14ac:dyDescent="0.25">
      <c r="A89" s="3">
        <v>45254</v>
      </c>
    </row>
    <row r="90" spans="1:1" x14ac:dyDescent="0.25">
      <c r="A90" s="3">
        <v>45285</v>
      </c>
    </row>
    <row r="91" spans="1:1" x14ac:dyDescent="0.25">
      <c r="A91" s="3">
        <v>45286</v>
      </c>
    </row>
    <row r="92" spans="1:1" x14ac:dyDescent="0.25">
      <c r="A92" s="3">
        <v>45289</v>
      </c>
    </row>
    <row r="93" spans="1:1" x14ac:dyDescent="0.25">
      <c r="A93" s="3">
        <v>45292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334C2564929E44A7F672739E3DE488" ma:contentTypeVersion="0" ma:contentTypeDescription="Create a new document." ma:contentTypeScope="" ma:versionID="89c100b0bd5a709b751910cd5580ec75">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B20C36-3321-4C49-94D0-15E91212F144}"/>
</file>

<file path=customXml/itemProps2.xml><?xml version="1.0" encoding="utf-8"?>
<ds:datastoreItem xmlns:ds="http://schemas.openxmlformats.org/officeDocument/2006/customXml" ds:itemID="{C06A4FC9-5909-451F-AD96-9406AD45C3AF}"/>
</file>

<file path=customXml/itemProps3.xml><?xml version="1.0" encoding="utf-8"?>
<ds:datastoreItem xmlns:ds="http://schemas.openxmlformats.org/officeDocument/2006/customXml" ds:itemID="{29F08D74-C28F-4D0A-B2E0-EB4811E115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Sample Log</vt:lpstr>
      <vt:lpstr>Log</vt:lpstr>
      <vt:lpstr>Holidays</vt:lpstr>
      <vt:lpstr>Log!Print_Area</vt:lpstr>
      <vt:lpstr>'Sample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Donna_Copeland</dc:creator>
  <cp:keywords/>
  <dc:description/>
  <cp:lastModifiedBy>Craig, Danielle</cp:lastModifiedBy>
  <cp:revision/>
  <dcterms:created xsi:type="dcterms:W3CDTF">2015-12-17T16:48:16Z</dcterms:created>
  <dcterms:modified xsi:type="dcterms:W3CDTF">2025-09-17T17:41:33Z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0x010100A8334C2564929E44A7F672739E3DE488</vt:lpwstr>
  </property>
</Properties>
</file>