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le_Craig\Desktop\MASTER COMMISSIONERS\2023 Conference\All MC OneDrive\MC Resources - Instructions - Calculators\Calculators\"/>
    </mc:Choice>
  </mc:AlternateContent>
  <xr:revisionPtr revIDLastSave="0" documentId="8_{AE5E493A-3559-4541-9FE3-5D922F255C0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terest Calculation" sheetId="1" r:id="rId1"/>
  </sheets>
  <externalReferences>
    <externalReference r:id="rId2"/>
  </externalReferences>
  <definedNames>
    <definedName name="begperiod">[1]Info!$C$9</definedName>
    <definedName name="endperiod">[1]Info!$B$5</definedName>
    <definedName name="fid1bank">[1]Info!$C$10</definedName>
    <definedName name="fid1begoutstand">'[1]Bank Statements'!$C$138</definedName>
    <definedName name="fid1book">[1]Info!$D$10</definedName>
    <definedName name="fid1clearoutstand">'[1]Bank Statements'!$E$138</definedName>
    <definedName name="fid1name">[1]Info!$B$10</definedName>
    <definedName name="fid2bank">[1]Info!$C$11</definedName>
    <definedName name="fid2begoutstand">'[1]Bank Statements'!$Q$138</definedName>
    <definedName name="fid2book">[1]Info!$D$11</definedName>
    <definedName name="fid2clearoutstand">'[1]Bank Statements'!$S$138</definedName>
    <definedName name="fid2name">[1]Info!$B$11</definedName>
    <definedName name="_xlnm.Print_Area" localSheetId="0">'Interest Calculation'!$A$14:$C$27</definedName>
    <definedName name="prop1bank">[1]Info!$C$15</definedName>
    <definedName name="prop1begoutstand">'[1]Bank Statements'!$J$138</definedName>
    <definedName name="prop1book">[1]Info!$D$15</definedName>
    <definedName name="prop1clearoutstand">'[1]Bank Statements'!$L$138</definedName>
    <definedName name="prop1name">[1]Info!$B$15</definedName>
    <definedName name="prop2bank">[1]Info!#REF!</definedName>
    <definedName name="prop2book">[1]Info!#REF!</definedName>
    <definedName name="prop2name">[1]Info!#REF!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5" i="1" l="1"/>
  <c r="B24" i="1"/>
  <c r="A19" i="1"/>
  <c r="A17" i="1"/>
  <c r="B16" i="1"/>
  <c r="B17" i="1" s="1"/>
  <c r="B10" i="1"/>
  <c r="A26" i="1" s="1"/>
  <c r="C21" i="1" l="1"/>
  <c r="B25" i="1"/>
  <c r="C18" i="1"/>
  <c r="C19" i="1" s="1"/>
  <c r="C20" i="1" s="1"/>
  <c r="C22" i="1" l="1"/>
  <c r="B26" i="1" s="1"/>
  <c r="B27" i="1" s="1"/>
</calcChain>
</file>

<file path=xl/sharedStrings.xml><?xml version="1.0" encoding="utf-8"?>
<sst xmlns="http://schemas.openxmlformats.org/spreadsheetml/2006/main" count="19" uniqueCount="19">
  <si>
    <t>SALE BOND INTEREST CALCULATION</t>
  </si>
  <si>
    <t>Input Data Below</t>
  </si>
  <si>
    <t>Case Number</t>
  </si>
  <si>
    <t>Sale Date</t>
  </si>
  <si>
    <t xml:space="preserve">Either fill in dates or manually enter # of days </t>
  </si>
  <si>
    <t>Sale Amount</t>
  </si>
  <si>
    <t>Down Payment (%)</t>
  </si>
  <si>
    <t>10% is required down payment. If purchaser pays more, you can manually override by entering actual amount paid on row 17 (be sure to enter as negative)</t>
  </si>
  <si>
    <t>Interest Rate (%)</t>
  </si>
  <si>
    <t>Date rec'd Balance of Funds</t>
  </si>
  <si>
    <t># of Days Interest Due</t>
  </si>
  <si>
    <t>BALANCE AND INTEREST CALCULATION</t>
  </si>
  <si>
    <t>Sales Amount</t>
  </si>
  <si>
    <t>Amount Subject to Interest</t>
  </si>
  <si>
    <t>Per Diem Interest</t>
  </si>
  <si>
    <t>Number of Days Interest Due</t>
  </si>
  <si>
    <t>Interest Amount</t>
  </si>
  <si>
    <t>Sales Price</t>
  </si>
  <si>
    <t>Total Remaining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</si>
</sst>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%"/>
    <numFmt numFmtId="165" formatCode="&quot;$&quot;#,##0.00"/>
    <numFmt numFmtId="166" formatCode="_([$€-2]* #,##0.00_);_([$€-2]* \(#,##0.00\);_([$€-2]* &quot;-&quot;??_)"/>
  </numFmts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4"/>
      <name val="Arial"/>
      <family val="2"/>
    </font>
    <font>
      <b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lightGray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0" fontId="0" fillId="2" borderId="0" xfId="0" applyFill="1" applyBorder="1" applyAlignment="1"/>
    <xf numFmtId="0" fontId="2" fillId="0" borderId="0" xfId="0" applyFont="1"/>
    <xf numFmtId="0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4" fontId="2" fillId="2" borderId="1" xfId="1" applyFont="1" applyFill="1" applyBorder="1" applyProtection="1">
      <protection locked="0"/>
    </xf>
    <xf numFmtId="0" fontId="2" fillId="0" borderId="0" xfId="0" applyFont="1" applyFill="1" applyAlignment="1">
      <alignment horizontal="right"/>
    </xf>
    <xf numFmtId="3" fontId="0" fillId="0" borderId="2" xfId="0" applyNumberFormat="1" applyFill="1" applyBorder="1" applyProtection="1">
      <protection locked="0"/>
    </xf>
    <xf numFmtId="0" fontId="3" fillId="0" borderId="0" xfId="0" applyFont="1"/>
    <xf numFmtId="165" fontId="3" fillId="0" borderId="0" xfId="0" applyNumberFormat="1" applyFont="1"/>
    <xf numFmtId="0" fontId="3" fillId="4" borderId="0" xfId="0" applyFont="1" applyFill="1" applyAlignment="1"/>
    <xf numFmtId="165" fontId="0" fillId="0" borderId="0" xfId="0" applyNumberFormat="1"/>
    <xf numFmtId="44" fontId="0" fillId="0" borderId="0" xfId="1" applyFont="1"/>
    <xf numFmtId="44" fontId="0" fillId="0" borderId="3" xfId="1" applyFont="1" applyBorder="1"/>
    <xf numFmtId="3" fontId="0" fillId="0" borderId="0" xfId="0" applyNumberFormat="1"/>
    <xf numFmtId="44" fontId="0" fillId="0" borderId="4" xfId="1" applyFont="1" applyBorder="1"/>
    <xf numFmtId="44" fontId="0" fillId="0" borderId="5" xfId="1" applyFont="1" applyBorder="1"/>
    <xf numFmtId="164" fontId="0" fillId="5" borderId="1" xfId="0" applyNumberFormat="1" applyFill="1" applyBorder="1" applyProtection="1">
      <protection locked="0"/>
    </xf>
    <xf numFmtId="0" fontId="1" fillId="0" borderId="0" xfId="0" applyFont="1" applyAlignment="1">
      <alignment horizontal="center"/>
    </xf>
    <xf numFmtId="0" fontId="2" fillId="3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4">
    <cellStyle name="Currency" xfId="1" builtinId="4"/>
    <cellStyle name="Euro" xfId="2" xr:uid="{00000000-0005-0000-0000-000001000000}"/>
    <cellStyle name="Normal" xfId="0" builtinId="0"/>
    <cellStyle name="Normal 2" xfId="3" xr:uid="{00000000-0005-0000-0000-000003000000}"/>
  </cellStyles>
  <dxfs count="3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c/2013%20MC%20Audits/3%20-%20Completed/Jessamine%20MC%202013%20PYCO-Stansbury/Jessamine%20MC%20PYCO%20au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Bank Statements"/>
      <sheetName val="Fee Account"/>
      <sheetName val="Escrow 1"/>
      <sheetName val="Escrow 2"/>
      <sheetName val="Proof of Cash"/>
      <sheetName val="Reports"/>
      <sheetName val="Case Balances"/>
      <sheetName val="Cases"/>
      <sheetName val="Interest Calculation"/>
      <sheetName val="Inload"/>
      <sheetName val="Instruc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 tint="-0.499984740745262"/>
  </sheetPr>
  <dimension ref="A1:E28"/>
  <sheetViews>
    <sheetView tabSelected="1" zoomScale="95" workbookViewId="0">
      <selection activeCell="B17" sqref="B17"/>
    </sheetView>
  </sheetViews>
  <sheetFormatPr defaultRowHeight="12.75" x14ac:dyDescent="0.2"/>
  <cols>
    <col min="1" max="1" width="28.85546875" bestFit="1" customWidth="1"/>
    <col min="2" max="2" width="16" bestFit="1" customWidth="1"/>
    <col min="3" max="3" width="15" customWidth="1"/>
  </cols>
  <sheetData>
    <row r="1" spans="1:5" x14ac:dyDescent="0.2">
      <c r="A1" s="18" t="s">
        <v>0</v>
      </c>
      <c r="B1" s="18"/>
      <c r="C1" s="18"/>
    </row>
    <row r="2" spans="1:5" ht="6.75" customHeight="1" x14ac:dyDescent="0.2"/>
    <row r="3" spans="1:5" x14ac:dyDescent="0.2">
      <c r="B3" s="1" t="s">
        <v>1</v>
      </c>
    </row>
    <row r="4" spans="1:5" x14ac:dyDescent="0.2">
      <c r="A4" s="2" t="s">
        <v>2</v>
      </c>
      <c r="B4" s="3"/>
    </row>
    <row r="5" spans="1:5" ht="12.75" customHeight="1" x14ac:dyDescent="0.2">
      <c r="A5" s="2" t="s">
        <v>3</v>
      </c>
      <c r="B5" s="4"/>
      <c r="C5" s="19" t="s">
        <v>4</v>
      </c>
    </row>
    <row r="6" spans="1:5" x14ac:dyDescent="0.2">
      <c r="A6" s="2" t="s">
        <v>5</v>
      </c>
      <c r="B6" s="5">
        <v>0</v>
      </c>
      <c r="C6" s="19"/>
    </row>
    <row r="7" spans="1:5" x14ac:dyDescent="0.2">
      <c r="A7" s="2" t="s">
        <v>6</v>
      </c>
      <c r="B7" s="17">
        <v>0.1</v>
      </c>
      <c r="C7" s="19"/>
      <c r="E7" t="s">
        <v>7</v>
      </c>
    </row>
    <row r="8" spans="1:5" x14ac:dyDescent="0.2">
      <c r="A8" s="2" t="s">
        <v>8</v>
      </c>
      <c r="B8" s="17"/>
      <c r="C8" s="19"/>
    </row>
    <row r="9" spans="1:5" x14ac:dyDescent="0.2">
      <c r="A9" s="2" t="s">
        <v>9</v>
      </c>
      <c r="B9" s="4"/>
      <c r="C9" s="19"/>
    </row>
    <row r="10" spans="1:5" x14ac:dyDescent="0.2">
      <c r="A10" s="6" t="s">
        <v>10</v>
      </c>
      <c r="B10" s="7">
        <f>IF(AND(B5&lt;&gt;"",B9&lt;&gt;""),B9-B5,0)</f>
        <v>0</v>
      </c>
      <c r="C10" s="19"/>
    </row>
    <row r="11" spans="1:5" s="8" customFormat="1" ht="6.75" x14ac:dyDescent="0.15">
      <c r="B11" s="9"/>
    </row>
    <row r="12" spans="1:5" s="8" customFormat="1" ht="5.25" customHeight="1" x14ac:dyDescent="0.15">
      <c r="A12" s="10"/>
      <c r="B12" s="10"/>
      <c r="C12" s="10"/>
    </row>
    <row r="13" spans="1:5" s="8" customFormat="1" ht="6.75" x14ac:dyDescent="0.15">
      <c r="B13" s="9"/>
      <c r="C13" s="9"/>
    </row>
    <row r="14" spans="1:5" x14ac:dyDescent="0.2">
      <c r="A14" s="20" t="s">
        <v>11</v>
      </c>
      <c r="B14" s="20"/>
      <c r="C14" s="20"/>
    </row>
    <row r="15" spans="1:5" x14ac:dyDescent="0.2">
      <c r="B15" s="11"/>
      <c r="C15" s="11"/>
    </row>
    <row r="16" spans="1:5" x14ac:dyDescent="0.2">
      <c r="A16" t="s">
        <v>12</v>
      </c>
      <c r="B16" s="12">
        <f>B6</f>
        <v>0</v>
      </c>
      <c r="C16" s="12"/>
    </row>
    <row r="17" spans="1:3" x14ac:dyDescent="0.2">
      <c r="A17" s="2" t="str">
        <f>"Less: Downpayment at "&amp;B7*100 &amp;"%"</f>
        <v>Less: Downpayment at 10%</v>
      </c>
      <c r="B17" s="13">
        <f>-(B16*B7)</f>
        <v>0</v>
      </c>
      <c r="C17" s="13"/>
    </row>
    <row r="18" spans="1:3" x14ac:dyDescent="0.2">
      <c r="A18" t="s">
        <v>13</v>
      </c>
      <c r="B18" s="12"/>
      <c r="C18" s="12">
        <f>B16+B17</f>
        <v>0</v>
      </c>
    </row>
    <row r="19" spans="1:3" x14ac:dyDescent="0.2">
      <c r="A19" t="str">
        <f>"Annual Interest Amount at " &amp; B8*100 &amp;"%"</f>
        <v>Annual Interest Amount at 0%</v>
      </c>
      <c r="B19" s="12"/>
      <c r="C19" s="12">
        <f>C18*B8</f>
        <v>0</v>
      </c>
    </row>
    <row r="20" spans="1:3" x14ac:dyDescent="0.2">
      <c r="A20" t="s">
        <v>14</v>
      </c>
      <c r="B20" s="12"/>
      <c r="C20" s="12">
        <f>C19/365</f>
        <v>0</v>
      </c>
    </row>
    <row r="21" spans="1:3" x14ac:dyDescent="0.2">
      <c r="A21" t="s">
        <v>15</v>
      </c>
      <c r="B21" s="11"/>
      <c r="C21" s="14">
        <f>B10</f>
        <v>0</v>
      </c>
    </row>
    <row r="22" spans="1:3" x14ac:dyDescent="0.2">
      <c r="A22" t="s">
        <v>16</v>
      </c>
      <c r="B22" s="11"/>
      <c r="C22" s="15">
        <f>C20*C21</f>
        <v>0</v>
      </c>
    </row>
    <row r="23" spans="1:3" x14ac:dyDescent="0.2">
      <c r="B23" s="11"/>
      <c r="C23" s="11"/>
    </row>
    <row r="24" spans="1:3" x14ac:dyDescent="0.2">
      <c r="A24" t="s">
        <v>17</v>
      </c>
      <c r="B24" s="12">
        <f>B6</f>
        <v>0</v>
      </c>
      <c r="C24" s="11"/>
    </row>
    <row r="25" spans="1:3" x14ac:dyDescent="0.2">
      <c r="A25" t="str">
        <f>"Less: Downpayment ("&amp;B7*100 &amp;"%)"</f>
        <v>Less: Downpayment (10%)</v>
      </c>
      <c r="B25" s="12">
        <f>B17</f>
        <v>0</v>
      </c>
      <c r="C25" s="11"/>
    </row>
    <row r="26" spans="1:3" x14ac:dyDescent="0.2">
      <c r="A26" t="str">
        <f>"Interest Due ("&amp;B10&amp;" days)"</f>
        <v>Interest Due (0 days)</v>
      </c>
      <c r="B26" s="13">
        <f>C22</f>
        <v>0</v>
      </c>
      <c r="C26" s="11"/>
    </row>
    <row r="27" spans="1:3" ht="13.5" thickBot="1" x14ac:dyDescent="0.25">
      <c r="A27" t="s">
        <v>18</v>
      </c>
      <c r="B27" s="16">
        <f>SUM(B24:B26)</f>
        <v>0</v>
      </c>
      <c r="C27" s="11"/>
    </row>
    <row r="28" spans="1:3" ht="13.5" thickTop="1" x14ac:dyDescent="0.2">
      <c r="B28" s="12"/>
    </row>
  </sheetData>
  <mergeCells count="3">
    <mergeCell ref="A1:C1"/>
    <mergeCell ref="C5:C10"/>
    <mergeCell ref="A14:C14"/>
  </mergeCells>
  <conditionalFormatting sqref="B5">
    <cfRule type="expression" dxfId="2" priority="6">
      <formula>AND(B6&gt;0,$B5="")</formula>
    </cfRule>
  </conditionalFormatting>
  <conditionalFormatting sqref="B9">
    <cfRule type="expression" dxfId="1" priority="5">
      <formula>AND(B6&gt;0,B9="")</formula>
    </cfRule>
  </conditionalFormatting>
  <conditionalFormatting sqref="B10">
    <cfRule type="expression" dxfId="0" priority="4">
      <formula>AND(B5="",B6&gt;0,B9="")</formula>
    </cfRule>
  </conditionalFormatting>
  <printOptions horizontalCentered="1"/>
  <pageMargins left="0.75" right="0.75" top="1" bottom="1" header="0.5" footer="0.5"/>
  <pageSetup orientation="portrait" horizontalDpi="300" verticalDpi="300" r:id="rId1"/>
  <headerFooter alignWithMargins="0">
    <oddFooter>&amp;L&amp;Z&amp;F&amp;C&amp;A&amp;R&amp;D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334C2564929E44A7F672739E3DE488" ma:contentTypeVersion="0" ma:contentTypeDescription="Create a new document." ma:contentTypeScope="" ma:versionID="89c100b0bd5a709b751910cd5580ec7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7BF7E1C-DF8F-4000-A844-568C93AB004B}"/>
</file>

<file path=customXml/itemProps2.xml><?xml version="1.0" encoding="utf-8"?>
<ds:datastoreItem xmlns:ds="http://schemas.openxmlformats.org/officeDocument/2006/customXml" ds:itemID="{A4630F2E-3ABD-49DE-A338-286FFBE301F2}"/>
</file>

<file path=customXml/itemProps3.xml><?xml version="1.0" encoding="utf-8"?>
<ds:datastoreItem xmlns:ds="http://schemas.openxmlformats.org/officeDocument/2006/customXml" ds:itemID="{1B488011-862D-4F0C-83CB-96A99DCE4E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Interest Calculation</vt:lpstr>
      <vt:lpstr>'Interest Calculation'!Print_Area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Donna_Copeland</dc:creator>
  <cp:keywords/>
  <dc:description/>
  <cp:lastModifiedBy>Craig, Danielle</cp:lastModifiedBy>
  <cp:revision/>
  <dcterms:created xsi:type="dcterms:W3CDTF">2013-09-19T13:06:29Z</dcterms:created>
  <dcterms:modified xsi:type="dcterms:W3CDTF">2025-09-17T17:36:04Z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0x010100A8334C2564929E44A7F672739E3DE488</vt:lpwstr>
  </property>
</Properties>
</file>